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조일우\공사\[진행중] 스윗박스 리모델링 공사\"/>
    </mc:Choice>
  </mc:AlternateContent>
  <bookViews>
    <workbookView xWindow="-105" yWindow="-105" windowWidth="33120" windowHeight="18000"/>
  </bookViews>
  <sheets>
    <sheet name="표지" sheetId="9" r:id="rId1"/>
    <sheet name="원가" sheetId="5" r:id="rId2"/>
    <sheet name="집계표" sheetId="4" r:id="rId3"/>
    <sheet name="내역서" sheetId="10" r:id="rId4"/>
  </sheets>
  <externalReferences>
    <externalReference r:id="rId5"/>
  </externalReferences>
  <definedNames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'[1]방송(체육관)'!#REF!</definedName>
    <definedName name="_Key2" hidden="1">'[1]방송(체육관)'!#REF!</definedName>
    <definedName name="_Order1" hidden="1">255</definedName>
    <definedName name="_Order2" hidden="1">255</definedName>
    <definedName name="_Sort" localSheetId="0" hidden="1">'[1]방송(체육관)'!#REF!</definedName>
    <definedName name="_Sort" hidden="1">'[1]방송(체육관)'!#REF!</definedName>
    <definedName name="_xlnm.Print_Area" localSheetId="3">내역서!$A$1:$M$253</definedName>
    <definedName name="_xlnm.Print_Area" localSheetId="1">원가!$A$1:$K$23</definedName>
    <definedName name="_xlnm.Print_Area" localSheetId="2">집계표!$A$1:$M$20</definedName>
    <definedName name="_xlnm.Print_Area" localSheetId="0">표지!$A$1:$S$16</definedName>
    <definedName name="_xlnm.Print_Titles" localSheetId="2">집계표!$3:$4</definedName>
    <definedName name="보명" localSheetId="0" hidden="1">#REF!</definedName>
    <definedName name="보명" hidden="1">#REF!</definedName>
    <definedName name="토적표" localSheetId="0" hidden="1">#REF!</definedName>
    <definedName name="토적표" hidden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4" l="1"/>
  <c r="I11" i="4"/>
  <c r="G11" i="4"/>
  <c r="G252" i="10"/>
  <c r="H252" i="10"/>
  <c r="I252" i="10"/>
  <c r="J252" i="10"/>
  <c r="K250" i="10"/>
  <c r="J250" i="10"/>
  <c r="H250" i="10"/>
  <c r="F250" i="10"/>
  <c r="K249" i="10"/>
  <c r="J249" i="10"/>
  <c r="H249" i="10"/>
  <c r="F249" i="10"/>
  <c r="K248" i="10"/>
  <c r="J248" i="10"/>
  <c r="H248" i="10"/>
  <c r="F248" i="10"/>
  <c r="F252" i="10" s="1"/>
  <c r="E11" i="4" s="1"/>
  <c r="F11" i="4" s="1"/>
  <c r="L11" i="4" s="1"/>
  <c r="L248" i="10" l="1"/>
  <c r="L249" i="10"/>
  <c r="L250" i="10"/>
  <c r="K235" i="10"/>
  <c r="J235" i="10"/>
  <c r="H235" i="10"/>
  <c r="F235" i="10"/>
  <c r="K219" i="10"/>
  <c r="H219" i="10"/>
  <c r="F219" i="10"/>
  <c r="K211" i="10"/>
  <c r="J211" i="10"/>
  <c r="H211" i="10"/>
  <c r="F211" i="10"/>
  <c r="L211" i="10" s="1"/>
  <c r="K214" i="10"/>
  <c r="J214" i="10"/>
  <c r="H214" i="10"/>
  <c r="F214" i="10"/>
  <c r="K213" i="10"/>
  <c r="J213" i="10"/>
  <c r="H213" i="10"/>
  <c r="F213" i="10"/>
  <c r="K212" i="10"/>
  <c r="J212" i="10"/>
  <c r="H212" i="10"/>
  <c r="F212" i="10"/>
  <c r="K209" i="10"/>
  <c r="J209" i="10"/>
  <c r="H209" i="10"/>
  <c r="F209" i="10"/>
  <c r="L209" i="10" s="1"/>
  <c r="K208" i="10"/>
  <c r="J208" i="10"/>
  <c r="H208" i="10"/>
  <c r="F208" i="10"/>
  <c r="K207" i="10"/>
  <c r="J207" i="10"/>
  <c r="H207" i="10"/>
  <c r="F207" i="10"/>
  <c r="K203" i="10"/>
  <c r="J203" i="10"/>
  <c r="H203" i="10"/>
  <c r="F203" i="10"/>
  <c r="L203" i="10" s="1"/>
  <c r="K202" i="10"/>
  <c r="J202" i="10"/>
  <c r="H202" i="10"/>
  <c r="F202" i="10"/>
  <c r="D206" i="10"/>
  <c r="J206" i="10" s="1"/>
  <c r="D205" i="10"/>
  <c r="J205" i="10" s="1"/>
  <c r="K204" i="10"/>
  <c r="D204" i="10"/>
  <c r="H204" i="10" s="1"/>
  <c r="K206" i="10"/>
  <c r="K205" i="10"/>
  <c r="K201" i="10"/>
  <c r="J201" i="10"/>
  <c r="H201" i="10"/>
  <c r="F201" i="10"/>
  <c r="L252" i="10" l="1"/>
  <c r="K11" i="4" s="1"/>
  <c r="L235" i="10"/>
  <c r="L219" i="10"/>
  <c r="L212" i="10"/>
  <c r="L213" i="10"/>
  <c r="L214" i="10"/>
  <c r="L202" i="10"/>
  <c r="H205" i="10"/>
  <c r="F206" i="10"/>
  <c r="H206" i="10"/>
  <c r="L208" i="10"/>
  <c r="L207" i="10"/>
  <c r="F205" i="10"/>
  <c r="L201" i="10"/>
  <c r="J204" i="10"/>
  <c r="F204" i="10"/>
  <c r="H22" i="10"/>
  <c r="L206" i="10" l="1"/>
  <c r="L205" i="10"/>
  <c r="L204" i="10"/>
  <c r="A10" i="4"/>
  <c r="K234" i="10"/>
  <c r="J234" i="10"/>
  <c r="H234" i="10"/>
  <c r="F234" i="10"/>
  <c r="K233" i="10"/>
  <c r="J233" i="10"/>
  <c r="H233" i="10"/>
  <c r="F233" i="10"/>
  <c r="K232" i="10"/>
  <c r="J232" i="10"/>
  <c r="H232" i="10"/>
  <c r="F232" i="10"/>
  <c r="K164" i="10"/>
  <c r="J164" i="10"/>
  <c r="H164" i="10"/>
  <c r="F164" i="10"/>
  <c r="K101" i="10"/>
  <c r="J101" i="10"/>
  <c r="H101" i="10"/>
  <c r="F101" i="10"/>
  <c r="K39" i="10"/>
  <c r="J39" i="10"/>
  <c r="H39" i="10"/>
  <c r="F39" i="10"/>
  <c r="K38" i="10"/>
  <c r="J38" i="10"/>
  <c r="H38" i="10"/>
  <c r="F38" i="10"/>
  <c r="A9" i="4"/>
  <c r="K223" i="10"/>
  <c r="H223" i="10"/>
  <c r="F223" i="10"/>
  <c r="K222" i="10"/>
  <c r="H222" i="10"/>
  <c r="F222" i="10"/>
  <c r="K221" i="10"/>
  <c r="H221" i="10"/>
  <c r="F221" i="10"/>
  <c r="K220" i="10"/>
  <c r="H220" i="10"/>
  <c r="F220" i="10"/>
  <c r="K218" i="10"/>
  <c r="H218" i="10"/>
  <c r="F218" i="10"/>
  <c r="K210" i="10"/>
  <c r="J210" i="10"/>
  <c r="H210" i="10"/>
  <c r="F210" i="10"/>
  <c r="K196" i="10"/>
  <c r="J196" i="10"/>
  <c r="H196" i="10"/>
  <c r="F196" i="10"/>
  <c r="K195" i="10"/>
  <c r="J195" i="10"/>
  <c r="H195" i="10"/>
  <c r="F195" i="10"/>
  <c r="K194" i="10"/>
  <c r="J194" i="10"/>
  <c r="H194" i="10"/>
  <c r="F194" i="10"/>
  <c r="K193" i="10"/>
  <c r="J193" i="10"/>
  <c r="H193" i="10"/>
  <c r="F193" i="10"/>
  <c r="K192" i="10"/>
  <c r="J192" i="10"/>
  <c r="H192" i="10"/>
  <c r="F192" i="10"/>
  <c r="K191" i="10"/>
  <c r="J191" i="10"/>
  <c r="H191" i="10"/>
  <c r="F191" i="10"/>
  <c r="A8" i="4"/>
  <c r="D149" i="10"/>
  <c r="H149" i="10" s="1"/>
  <c r="K178" i="10"/>
  <c r="J178" i="10"/>
  <c r="H178" i="10"/>
  <c r="F178" i="10"/>
  <c r="K177" i="10"/>
  <c r="J177" i="10"/>
  <c r="H177" i="10"/>
  <c r="F177" i="10"/>
  <c r="K176" i="10"/>
  <c r="J176" i="10"/>
  <c r="H176" i="10"/>
  <c r="F176" i="10"/>
  <c r="K175" i="10"/>
  <c r="J175" i="10"/>
  <c r="H175" i="10"/>
  <c r="F175" i="10"/>
  <c r="K174" i="10"/>
  <c r="J174" i="10"/>
  <c r="H174" i="10"/>
  <c r="F174" i="10"/>
  <c r="K173" i="10"/>
  <c r="J173" i="10"/>
  <c r="H173" i="10"/>
  <c r="F173" i="10"/>
  <c r="K172" i="10"/>
  <c r="J172" i="10"/>
  <c r="H172" i="10"/>
  <c r="F172" i="10"/>
  <c r="K171" i="10"/>
  <c r="J171" i="10"/>
  <c r="H171" i="10"/>
  <c r="F171" i="10"/>
  <c r="K170" i="10"/>
  <c r="J170" i="10"/>
  <c r="H170" i="10"/>
  <c r="F170" i="10"/>
  <c r="K169" i="10"/>
  <c r="J169" i="10"/>
  <c r="H169" i="10"/>
  <c r="F169" i="10"/>
  <c r="K165" i="10"/>
  <c r="J165" i="10"/>
  <c r="H165" i="10"/>
  <c r="F165" i="10"/>
  <c r="K163" i="10"/>
  <c r="J163" i="10"/>
  <c r="H163" i="10"/>
  <c r="F163" i="10"/>
  <c r="K162" i="10"/>
  <c r="J162" i="10"/>
  <c r="H162" i="10"/>
  <c r="F162" i="10"/>
  <c r="K161" i="10"/>
  <c r="J161" i="10"/>
  <c r="H161" i="10"/>
  <c r="F161" i="10"/>
  <c r="K160" i="10"/>
  <c r="J160" i="10"/>
  <c r="H160" i="10"/>
  <c r="F160" i="10"/>
  <c r="K159" i="10"/>
  <c r="J159" i="10"/>
  <c r="H159" i="10"/>
  <c r="F159" i="10"/>
  <c r="K158" i="10"/>
  <c r="J158" i="10"/>
  <c r="H158" i="10"/>
  <c r="F158" i="10"/>
  <c r="K157" i="10"/>
  <c r="J157" i="10"/>
  <c r="H157" i="10"/>
  <c r="F157" i="10"/>
  <c r="K156" i="10"/>
  <c r="J156" i="10"/>
  <c r="H156" i="10"/>
  <c r="F156" i="10"/>
  <c r="K155" i="10"/>
  <c r="J155" i="10"/>
  <c r="H155" i="10"/>
  <c r="F155" i="10"/>
  <c r="K154" i="10"/>
  <c r="J154" i="10"/>
  <c r="H154" i="10"/>
  <c r="F154" i="10"/>
  <c r="K153" i="10"/>
  <c r="J153" i="10"/>
  <c r="H153" i="10"/>
  <c r="F153" i="10"/>
  <c r="K152" i="10"/>
  <c r="J152" i="10"/>
  <c r="H152" i="10"/>
  <c r="F152" i="10"/>
  <c r="K151" i="10"/>
  <c r="J151" i="10"/>
  <c r="H151" i="10"/>
  <c r="F151" i="10"/>
  <c r="K150" i="10"/>
  <c r="J150" i="10"/>
  <c r="H150" i="10"/>
  <c r="F150" i="10"/>
  <c r="K149" i="10"/>
  <c r="K148" i="10"/>
  <c r="J148" i="10"/>
  <c r="H148" i="10"/>
  <c r="F148" i="10"/>
  <c r="K136" i="10"/>
  <c r="J136" i="10"/>
  <c r="H136" i="10"/>
  <c r="F136" i="10"/>
  <c r="K135" i="10"/>
  <c r="J135" i="10"/>
  <c r="H135" i="10"/>
  <c r="F135" i="10"/>
  <c r="K134" i="10"/>
  <c r="J134" i="10"/>
  <c r="H134" i="10"/>
  <c r="F134" i="10"/>
  <c r="K133" i="10"/>
  <c r="J133" i="10"/>
  <c r="H133" i="10"/>
  <c r="F133" i="10"/>
  <c r="K132" i="10"/>
  <c r="J132" i="10"/>
  <c r="H132" i="10"/>
  <c r="F132" i="10"/>
  <c r="K131" i="10"/>
  <c r="J131" i="10"/>
  <c r="H131" i="10"/>
  <c r="F131" i="10"/>
  <c r="K130" i="10"/>
  <c r="J130" i="10"/>
  <c r="H130" i="10"/>
  <c r="F130" i="10"/>
  <c r="K129" i="10"/>
  <c r="J129" i="10"/>
  <c r="H129" i="10"/>
  <c r="F129" i="10"/>
  <c r="K128" i="10"/>
  <c r="J128" i="10"/>
  <c r="H128" i="10"/>
  <c r="F128" i="10"/>
  <c r="A7" i="4"/>
  <c r="K96" i="10"/>
  <c r="J96" i="10"/>
  <c r="H96" i="10"/>
  <c r="F96" i="10"/>
  <c r="K33" i="10"/>
  <c r="J33" i="10"/>
  <c r="H33" i="10"/>
  <c r="F33" i="10"/>
  <c r="D23" i="10"/>
  <c r="D86" i="10"/>
  <c r="F86" i="10" s="1"/>
  <c r="K99" i="10"/>
  <c r="J99" i="10"/>
  <c r="H99" i="10"/>
  <c r="F99" i="10"/>
  <c r="K36" i="10"/>
  <c r="J36" i="10"/>
  <c r="H36" i="10"/>
  <c r="F36" i="10"/>
  <c r="F65" i="10"/>
  <c r="K102" i="10"/>
  <c r="J102" i="10"/>
  <c r="H102" i="10"/>
  <c r="F102" i="10"/>
  <c r="K40" i="10"/>
  <c r="J40" i="10"/>
  <c r="H40" i="10"/>
  <c r="F40" i="10"/>
  <c r="K115" i="10"/>
  <c r="J115" i="10"/>
  <c r="H115" i="10"/>
  <c r="F115" i="10"/>
  <c r="K114" i="10"/>
  <c r="J114" i="10"/>
  <c r="H114" i="10"/>
  <c r="F114" i="10"/>
  <c r="K113" i="10"/>
  <c r="J113" i="10"/>
  <c r="H113" i="10"/>
  <c r="F113" i="10"/>
  <c r="K112" i="10"/>
  <c r="J112" i="10"/>
  <c r="H112" i="10"/>
  <c r="F112" i="10"/>
  <c r="K111" i="10"/>
  <c r="J111" i="10"/>
  <c r="H111" i="10"/>
  <c r="F111" i="10"/>
  <c r="K110" i="10"/>
  <c r="J110" i="10"/>
  <c r="H110" i="10"/>
  <c r="F110" i="10"/>
  <c r="K109" i="10"/>
  <c r="J109" i="10"/>
  <c r="H109" i="10"/>
  <c r="F109" i="10"/>
  <c r="K108" i="10"/>
  <c r="J108" i="10"/>
  <c r="H108" i="10"/>
  <c r="F108" i="10"/>
  <c r="K107" i="10"/>
  <c r="J107" i="10"/>
  <c r="H107" i="10"/>
  <c r="F107" i="10"/>
  <c r="K106" i="10"/>
  <c r="J106" i="10"/>
  <c r="H106" i="10"/>
  <c r="F106" i="10"/>
  <c r="K100" i="10"/>
  <c r="J100" i="10"/>
  <c r="H100" i="10"/>
  <c r="F100" i="10"/>
  <c r="K98" i="10"/>
  <c r="J98" i="10"/>
  <c r="H98" i="10"/>
  <c r="F98" i="10"/>
  <c r="K97" i="10"/>
  <c r="J97" i="10"/>
  <c r="H97" i="10"/>
  <c r="F97" i="10"/>
  <c r="K95" i="10"/>
  <c r="J95" i="10"/>
  <c r="H95" i="10"/>
  <c r="F95" i="10"/>
  <c r="K94" i="10"/>
  <c r="J94" i="10"/>
  <c r="H94" i="10"/>
  <c r="F94" i="10"/>
  <c r="K93" i="10"/>
  <c r="J93" i="10"/>
  <c r="H93" i="10"/>
  <c r="F93" i="10"/>
  <c r="K92" i="10"/>
  <c r="J92" i="10"/>
  <c r="H92" i="10"/>
  <c r="F92" i="10"/>
  <c r="K91" i="10"/>
  <c r="J91" i="10"/>
  <c r="H91" i="10"/>
  <c r="F91" i="10"/>
  <c r="K90" i="10"/>
  <c r="J90" i="10"/>
  <c r="H90" i="10"/>
  <c r="F90" i="10"/>
  <c r="K89" i="10"/>
  <c r="J89" i="10"/>
  <c r="K88" i="10"/>
  <c r="J88" i="10"/>
  <c r="H88" i="10"/>
  <c r="F88" i="10"/>
  <c r="K87" i="10"/>
  <c r="J87" i="10"/>
  <c r="H87" i="10"/>
  <c r="F87" i="10"/>
  <c r="K86" i="10"/>
  <c r="K85" i="10"/>
  <c r="J85" i="10"/>
  <c r="H85" i="10"/>
  <c r="F85" i="10"/>
  <c r="K73" i="10"/>
  <c r="J73" i="10"/>
  <c r="H73" i="10"/>
  <c r="F73" i="10"/>
  <c r="K72" i="10"/>
  <c r="J72" i="10"/>
  <c r="H72" i="10"/>
  <c r="F72" i="10"/>
  <c r="K71" i="10"/>
  <c r="J71" i="10"/>
  <c r="H71" i="10"/>
  <c r="F71" i="10"/>
  <c r="K70" i="10"/>
  <c r="J70" i="10"/>
  <c r="H70" i="10"/>
  <c r="F70" i="10"/>
  <c r="K69" i="10"/>
  <c r="J69" i="10"/>
  <c r="H69" i="10"/>
  <c r="F69" i="10"/>
  <c r="K68" i="10"/>
  <c r="J68" i="10"/>
  <c r="H68" i="10"/>
  <c r="F68" i="10"/>
  <c r="K67" i="10"/>
  <c r="J67" i="10"/>
  <c r="H67" i="10"/>
  <c r="F67" i="10"/>
  <c r="K66" i="10"/>
  <c r="J66" i="10"/>
  <c r="H66" i="10"/>
  <c r="F66" i="10"/>
  <c r="K65" i="10"/>
  <c r="J65" i="10"/>
  <c r="H65" i="10"/>
  <c r="K37" i="10"/>
  <c r="J37" i="10"/>
  <c r="H37" i="10"/>
  <c r="F37" i="10"/>
  <c r="A6" i="4"/>
  <c r="K52" i="10"/>
  <c r="J52" i="10"/>
  <c r="H52" i="10"/>
  <c r="F52" i="10"/>
  <c r="K51" i="10"/>
  <c r="J51" i="10"/>
  <c r="H51" i="10"/>
  <c r="F51" i="10"/>
  <c r="K50" i="10"/>
  <c r="J50" i="10"/>
  <c r="H50" i="10"/>
  <c r="F50" i="10"/>
  <c r="L232" i="10" l="1"/>
  <c r="L96" i="10"/>
  <c r="L164" i="10"/>
  <c r="H244" i="10"/>
  <c r="G10" i="4" s="1"/>
  <c r="J244" i="10"/>
  <c r="I10" i="4" s="1"/>
  <c r="J10" i="4" s="1"/>
  <c r="F244" i="10"/>
  <c r="E10" i="4" s="1"/>
  <c r="F10" i="4" s="1"/>
  <c r="L233" i="10"/>
  <c r="L234" i="10"/>
  <c r="L156" i="10"/>
  <c r="L162" i="10"/>
  <c r="L178" i="10"/>
  <c r="L101" i="10"/>
  <c r="L39" i="10"/>
  <c r="L38" i="10"/>
  <c r="L218" i="10"/>
  <c r="L222" i="10"/>
  <c r="L94" i="10"/>
  <c r="L107" i="10"/>
  <c r="L113" i="10"/>
  <c r="L130" i="10"/>
  <c r="L136" i="10"/>
  <c r="L155" i="10"/>
  <c r="L161" i="10"/>
  <c r="L171" i="10"/>
  <c r="L177" i="10"/>
  <c r="L85" i="10"/>
  <c r="L152" i="10"/>
  <c r="L165" i="10"/>
  <c r="L174" i="10"/>
  <c r="L223" i="10"/>
  <c r="L99" i="10"/>
  <c r="L154" i="10"/>
  <c r="L170" i="10"/>
  <c r="L176" i="10"/>
  <c r="L210" i="10"/>
  <c r="L196" i="10"/>
  <c r="L100" i="10"/>
  <c r="L111" i="10"/>
  <c r="L102" i="10"/>
  <c r="L134" i="10"/>
  <c r="L36" i="10"/>
  <c r="L159" i="10"/>
  <c r="L169" i="10"/>
  <c r="L175" i="10"/>
  <c r="L220" i="10"/>
  <c r="L193" i="10"/>
  <c r="L37" i="10"/>
  <c r="L194" i="10"/>
  <c r="L131" i="10"/>
  <c r="L148" i="10"/>
  <c r="L221" i="10"/>
  <c r="L195" i="10"/>
  <c r="L132" i="10"/>
  <c r="F198" i="10"/>
  <c r="H198" i="10"/>
  <c r="J225" i="10"/>
  <c r="L133" i="10"/>
  <c r="L67" i="10"/>
  <c r="J216" i="10"/>
  <c r="L191" i="10"/>
  <c r="J198" i="10"/>
  <c r="H225" i="10"/>
  <c r="L129" i="10"/>
  <c r="L135" i="10"/>
  <c r="H216" i="10"/>
  <c r="L192" i="10"/>
  <c r="F225" i="10"/>
  <c r="L160" i="10"/>
  <c r="L150" i="10"/>
  <c r="L172" i="10"/>
  <c r="J146" i="10"/>
  <c r="L153" i="10"/>
  <c r="L158" i="10"/>
  <c r="H146" i="10"/>
  <c r="H180" i="10"/>
  <c r="J180" i="10"/>
  <c r="H167" i="10"/>
  <c r="L128" i="10"/>
  <c r="L151" i="10"/>
  <c r="L157" i="10"/>
  <c r="L163" i="10"/>
  <c r="L173" i="10"/>
  <c r="J149" i="10"/>
  <c r="J167" i="10" s="1"/>
  <c r="F146" i="10"/>
  <c r="F149" i="10"/>
  <c r="F180" i="10"/>
  <c r="L33" i="10"/>
  <c r="L65" i="10"/>
  <c r="L70" i="10"/>
  <c r="L88" i="10"/>
  <c r="L87" i="10"/>
  <c r="L95" i="10"/>
  <c r="L114" i="10"/>
  <c r="L69" i="10"/>
  <c r="L106" i="10"/>
  <c r="L112" i="10"/>
  <c r="L93" i="10"/>
  <c r="L71" i="10"/>
  <c r="L40" i="10"/>
  <c r="F83" i="10"/>
  <c r="H83" i="10"/>
  <c r="L66" i="10"/>
  <c r="L72" i="10"/>
  <c r="L90" i="10"/>
  <c r="L97" i="10"/>
  <c r="L109" i="10"/>
  <c r="L115" i="10"/>
  <c r="J83" i="10"/>
  <c r="J117" i="10"/>
  <c r="L91" i="10"/>
  <c r="L92" i="10"/>
  <c r="H117" i="10"/>
  <c r="F117" i="10"/>
  <c r="L73" i="10"/>
  <c r="L98" i="10"/>
  <c r="L110" i="10"/>
  <c r="L68" i="10"/>
  <c r="L108" i="10"/>
  <c r="H89" i="10"/>
  <c r="J86" i="10"/>
  <c r="J104" i="10" s="1"/>
  <c r="F89" i="10"/>
  <c r="H86" i="10"/>
  <c r="L50" i="10"/>
  <c r="L51" i="10"/>
  <c r="L52" i="10"/>
  <c r="K49" i="10"/>
  <c r="J49" i="10"/>
  <c r="H49" i="10"/>
  <c r="F49" i="10"/>
  <c r="K35" i="10"/>
  <c r="J35" i="10"/>
  <c r="H35" i="10"/>
  <c r="F35" i="10"/>
  <c r="K34" i="10"/>
  <c r="J34" i="10"/>
  <c r="H34" i="10"/>
  <c r="F34" i="10"/>
  <c r="K48" i="10"/>
  <c r="J48" i="10"/>
  <c r="H48" i="10"/>
  <c r="F48" i="10"/>
  <c r="K47" i="10"/>
  <c r="J47" i="10"/>
  <c r="H47" i="10"/>
  <c r="F47" i="10"/>
  <c r="K46" i="10"/>
  <c r="J46" i="10"/>
  <c r="H46" i="10"/>
  <c r="F46" i="10"/>
  <c r="K45" i="10"/>
  <c r="J45" i="10"/>
  <c r="H45" i="10"/>
  <c r="F45" i="10"/>
  <c r="K44" i="10"/>
  <c r="J44" i="10"/>
  <c r="H44" i="10"/>
  <c r="F44" i="10"/>
  <c r="K43" i="10"/>
  <c r="J43" i="10"/>
  <c r="H43" i="10"/>
  <c r="F43" i="10"/>
  <c r="K27" i="10"/>
  <c r="J27" i="10"/>
  <c r="H27" i="10"/>
  <c r="F27" i="10"/>
  <c r="K25" i="10"/>
  <c r="J25" i="10"/>
  <c r="H25" i="10"/>
  <c r="F25" i="10"/>
  <c r="K22" i="10"/>
  <c r="J22" i="10"/>
  <c r="F22" i="10"/>
  <c r="H10" i="4" l="1"/>
  <c r="L10" i="4" s="1"/>
  <c r="K10" i="4"/>
  <c r="L244" i="10"/>
  <c r="H188" i="10"/>
  <c r="G8" i="4" s="1"/>
  <c r="H8" i="4" s="1"/>
  <c r="L146" i="10"/>
  <c r="J188" i="10"/>
  <c r="I8" i="4" s="1"/>
  <c r="J8" i="4" s="1"/>
  <c r="L225" i="10"/>
  <c r="J230" i="10"/>
  <c r="I9" i="4" s="1"/>
  <c r="J9" i="4" s="1"/>
  <c r="L35" i="10"/>
  <c r="L198" i="10"/>
  <c r="H230" i="10"/>
  <c r="G9" i="4" s="1"/>
  <c r="H9" i="4" s="1"/>
  <c r="L180" i="10"/>
  <c r="L216" i="10"/>
  <c r="F216" i="10"/>
  <c r="F230" i="10" s="1"/>
  <c r="E9" i="4" s="1"/>
  <c r="F167" i="10"/>
  <c r="F188" i="10" s="1"/>
  <c r="E8" i="4" s="1"/>
  <c r="L149" i="10"/>
  <c r="L167" i="10" s="1"/>
  <c r="H104" i="10"/>
  <c r="H125" i="10" s="1"/>
  <c r="G7" i="4" s="1"/>
  <c r="H7" i="4" s="1"/>
  <c r="L89" i="10"/>
  <c r="J125" i="10"/>
  <c r="I7" i="4" s="1"/>
  <c r="J7" i="4" s="1"/>
  <c r="L117" i="10"/>
  <c r="L83" i="10"/>
  <c r="F104" i="10"/>
  <c r="F125" i="10" s="1"/>
  <c r="E7" i="4" s="1"/>
  <c r="L86" i="10"/>
  <c r="L46" i="10"/>
  <c r="L44" i="10"/>
  <c r="J54" i="10"/>
  <c r="H54" i="10"/>
  <c r="L43" i="10"/>
  <c r="L49" i="10"/>
  <c r="L47" i="10"/>
  <c r="F54" i="10"/>
  <c r="L34" i="10"/>
  <c r="L45" i="10"/>
  <c r="L48" i="10"/>
  <c r="L27" i="10"/>
  <c r="L25" i="10"/>
  <c r="L22" i="10"/>
  <c r="F7" i="10"/>
  <c r="H7" i="10"/>
  <c r="K7" i="10"/>
  <c r="F8" i="10"/>
  <c r="H8" i="10"/>
  <c r="K8" i="10"/>
  <c r="F9" i="10"/>
  <c r="H9" i="10"/>
  <c r="K9" i="10"/>
  <c r="F10" i="10"/>
  <c r="H10" i="10"/>
  <c r="K10" i="10"/>
  <c r="F11" i="10"/>
  <c r="H11" i="10"/>
  <c r="K11" i="10"/>
  <c r="F12" i="10"/>
  <c r="H12" i="10"/>
  <c r="K12" i="10"/>
  <c r="F13" i="10"/>
  <c r="H13" i="10"/>
  <c r="K13" i="10"/>
  <c r="F14" i="10"/>
  <c r="H14" i="10"/>
  <c r="K14" i="10"/>
  <c r="F15" i="10"/>
  <c r="H15" i="10"/>
  <c r="K15" i="10"/>
  <c r="F23" i="10"/>
  <c r="H23" i="10"/>
  <c r="J23" i="10"/>
  <c r="K23" i="10"/>
  <c r="F24" i="10"/>
  <c r="H24" i="10"/>
  <c r="J24" i="10"/>
  <c r="K24" i="10"/>
  <c r="F26" i="10"/>
  <c r="H26" i="10"/>
  <c r="J26" i="10"/>
  <c r="K26" i="10"/>
  <c r="K32" i="10"/>
  <c r="J32" i="10"/>
  <c r="H32" i="10"/>
  <c r="F32" i="10"/>
  <c r="K31" i="10"/>
  <c r="J31" i="10"/>
  <c r="H31" i="10"/>
  <c r="F31" i="10"/>
  <c r="K30" i="10"/>
  <c r="J30" i="10"/>
  <c r="H30" i="10"/>
  <c r="F30" i="10"/>
  <c r="K29" i="10"/>
  <c r="J29" i="10"/>
  <c r="H29" i="10"/>
  <c r="F29" i="10"/>
  <c r="K28" i="10"/>
  <c r="J28" i="10"/>
  <c r="H28" i="10"/>
  <c r="F28" i="10"/>
  <c r="B2" i="10"/>
  <c r="K9" i="4" l="1"/>
  <c r="F9" i="4"/>
  <c r="L9" i="4" s="1"/>
  <c r="L230" i="10"/>
  <c r="L104" i="10"/>
  <c r="L125" i="10" s="1"/>
  <c r="L188" i="10"/>
  <c r="F8" i="4"/>
  <c r="L8" i="4" s="1"/>
  <c r="K8" i="4"/>
  <c r="F7" i="4"/>
  <c r="L7" i="4" s="1"/>
  <c r="K7" i="4"/>
  <c r="L13" i="10"/>
  <c r="L15" i="10"/>
  <c r="L54" i="10"/>
  <c r="L10" i="10"/>
  <c r="J41" i="10"/>
  <c r="L28" i="10"/>
  <c r="H41" i="10"/>
  <c r="F41" i="10"/>
  <c r="L32" i="10"/>
  <c r="L8" i="10"/>
  <c r="L24" i="10"/>
  <c r="L26" i="10"/>
  <c r="L7" i="10"/>
  <c r="H20" i="10"/>
  <c r="F20" i="10"/>
  <c r="J20" i="10"/>
  <c r="L12" i="10"/>
  <c r="L23" i="10"/>
  <c r="L14" i="10"/>
  <c r="L11" i="10"/>
  <c r="L9" i="10"/>
  <c r="L29" i="10"/>
  <c r="L30" i="10"/>
  <c r="L31" i="10"/>
  <c r="F62" i="10" l="1"/>
  <c r="E6" i="4" s="1"/>
  <c r="F6" i="4" s="1"/>
  <c r="H62" i="10"/>
  <c r="G6" i="4" s="1"/>
  <c r="J62" i="10"/>
  <c r="I6" i="4" s="1"/>
  <c r="J6" i="4" s="1"/>
  <c r="L41" i="10"/>
  <c r="L20" i="10"/>
  <c r="L62" i="10" l="1"/>
  <c r="H6" i="4"/>
  <c r="K6" i="4"/>
  <c r="A5" i="4" l="1"/>
  <c r="B2" i="4"/>
  <c r="D2" i="5"/>
  <c r="H20" i="4" l="1"/>
  <c r="J20" i="4"/>
  <c r="I10" i="5" l="1"/>
  <c r="L6" i="4" l="1"/>
  <c r="L20" i="4" s="1"/>
  <c r="F20" i="4"/>
  <c r="I7" i="5"/>
  <c r="I8" i="5" l="1"/>
  <c r="I6" i="5" s="1"/>
  <c r="I5" i="5"/>
  <c r="I16" i="5" l="1"/>
  <c r="I11" i="5"/>
  <c r="I12" i="5"/>
  <c r="I18" i="5"/>
  <c r="I9" i="5" l="1"/>
  <c r="I19" i="5" s="1"/>
  <c r="I20" i="5" s="1"/>
  <c r="I21" i="5" l="1"/>
  <c r="I22" i="5" s="1"/>
  <c r="F9" i="9" l="1"/>
  <c r="C9" i="9" s="1"/>
  <c r="I3" i="5"/>
  <c r="E3" i="5" s="1"/>
</calcChain>
</file>

<file path=xl/sharedStrings.xml><?xml version="1.0" encoding="utf-8"?>
<sst xmlns="http://schemas.openxmlformats.org/spreadsheetml/2006/main" count="597" uniqueCount="228">
  <si>
    <t>구            분</t>
    <phoneticPr fontId="3" type="noConversion"/>
  </si>
  <si>
    <t>산    출    방    법</t>
    <phoneticPr fontId="3" type="noConversion"/>
  </si>
  <si>
    <t>금                  액</t>
    <phoneticPr fontId="3" type="noConversion"/>
  </si>
  <si>
    <t>비        고</t>
    <phoneticPr fontId="3" type="noConversion"/>
  </si>
  <si>
    <t>단가</t>
    <phoneticPr fontId="3" type="noConversion"/>
  </si>
  <si>
    <t>합    계</t>
    <phoneticPr fontId="3" type="noConversion"/>
  </si>
  <si>
    <t xml:space="preserve">                                   공 사 비 내 역 서</t>
    <phoneticPr fontId="3" type="noConversion"/>
  </si>
  <si>
    <t>(1+2+3+4+5)</t>
    <phoneticPr fontId="3" type="noConversion"/>
  </si>
  <si>
    <t>명     칭</t>
    <phoneticPr fontId="3" type="noConversion"/>
  </si>
  <si>
    <t>규  격</t>
    <phoneticPr fontId="3" type="noConversion"/>
  </si>
  <si>
    <t>단위</t>
    <phoneticPr fontId="3" type="noConversion"/>
  </si>
  <si>
    <t>수량</t>
    <phoneticPr fontId="3" type="noConversion"/>
  </si>
  <si>
    <t>재  료  비</t>
    <phoneticPr fontId="3" type="noConversion"/>
  </si>
  <si>
    <t>노  무  비</t>
    <phoneticPr fontId="3" type="noConversion"/>
  </si>
  <si>
    <t>총      액</t>
    <phoneticPr fontId="3" type="noConversion"/>
  </si>
  <si>
    <t>금액</t>
    <phoneticPr fontId="3" type="noConversion"/>
  </si>
  <si>
    <t>㈜  유 진</t>
    <phoneticPr fontId="3" type="noConversion"/>
  </si>
  <si>
    <t xml:space="preserve">작성일자 : </t>
    <phoneticPr fontId="3" type="noConversion"/>
  </si>
  <si>
    <t xml:space="preserve">공사금액 : </t>
    <phoneticPr fontId="3" type="noConversion"/>
  </si>
  <si>
    <t>)</t>
    <phoneticPr fontId="3" type="noConversion"/>
  </si>
  <si>
    <t>(</t>
    <phoneticPr fontId="3" type="noConversion"/>
  </si>
  <si>
    <t>)</t>
    <phoneticPr fontId="3" type="noConversion"/>
  </si>
  <si>
    <t>金</t>
    <phoneticPr fontId="3" type="noConversion"/>
  </si>
  <si>
    <t xml:space="preserve">ㅇ 공사명: </t>
    <phoneticPr fontId="3" type="noConversion"/>
  </si>
  <si>
    <t>식</t>
    <phoneticPr fontId="3" type="noConversion"/>
  </si>
  <si>
    <t>경     비</t>
    <phoneticPr fontId="3" type="noConversion"/>
  </si>
  <si>
    <t>비고</t>
    <phoneticPr fontId="3" type="noConversion"/>
  </si>
  <si>
    <t>(재료비+노무비+경비) X</t>
    <phoneticPr fontId="3" type="noConversion"/>
  </si>
  <si>
    <t>(노무비+경비+일반관리비) X</t>
    <phoneticPr fontId="3" type="noConversion"/>
  </si>
  <si>
    <t>(재료비+노무비) X</t>
    <phoneticPr fontId="3" type="noConversion"/>
  </si>
  <si>
    <t>노무비 X</t>
    <phoneticPr fontId="3" type="noConversion"/>
  </si>
  <si>
    <t>건강보험료 X</t>
    <phoneticPr fontId="3" type="noConversion"/>
  </si>
  <si>
    <t>1.</t>
    <phoneticPr fontId="3" type="noConversion"/>
  </si>
  <si>
    <t>2.</t>
    <phoneticPr fontId="3" type="noConversion"/>
  </si>
  <si>
    <t>3.</t>
    <phoneticPr fontId="3" type="noConversion"/>
  </si>
  <si>
    <t>4.</t>
    <phoneticPr fontId="3" type="noConversion"/>
  </si>
  <si>
    <t>6.</t>
    <phoneticPr fontId="3" type="noConversion"/>
  </si>
  <si>
    <t>7.</t>
    <phoneticPr fontId="3" type="noConversion"/>
  </si>
  <si>
    <t>5.</t>
    <phoneticPr fontId="3" type="noConversion"/>
  </si>
  <si>
    <t>ㅇ</t>
  </si>
  <si>
    <t>기계경비</t>
    <phoneticPr fontId="3" type="noConversion"/>
  </si>
  <si>
    <t>기타경비</t>
    <phoneticPr fontId="3" type="noConversion"/>
  </si>
  <si>
    <t>산재보험료</t>
    <phoneticPr fontId="3" type="noConversion"/>
  </si>
  <si>
    <t>고용보험료</t>
    <phoneticPr fontId="3" type="noConversion"/>
  </si>
  <si>
    <t>건강보험료</t>
    <phoneticPr fontId="3" type="noConversion"/>
  </si>
  <si>
    <t>장기요양보험료</t>
    <phoneticPr fontId="3" type="noConversion"/>
  </si>
  <si>
    <t>연금보험료</t>
    <phoneticPr fontId="3" type="noConversion"/>
  </si>
  <si>
    <t>안전관리비</t>
    <phoneticPr fontId="3" type="noConversion"/>
  </si>
  <si>
    <t>일반관리비</t>
    <phoneticPr fontId="3" type="noConversion"/>
  </si>
  <si>
    <t>이윤</t>
    <phoneticPr fontId="3" type="noConversion"/>
  </si>
  <si>
    <t>계</t>
    <phoneticPr fontId="3" type="noConversion"/>
  </si>
  <si>
    <t>총계</t>
    <phoneticPr fontId="3" type="noConversion"/>
  </si>
  <si>
    <t>:</t>
    <phoneticPr fontId="3" type="noConversion"/>
  </si>
  <si>
    <t>ㅇ 공사금액</t>
    <phoneticPr fontId="3" type="noConversion"/>
  </si>
  <si>
    <t>재료비</t>
    <phoneticPr fontId="3" type="noConversion"/>
  </si>
  <si>
    <t>노무비</t>
    <phoneticPr fontId="3" type="noConversion"/>
  </si>
  <si>
    <t>경비</t>
    <phoneticPr fontId="3" type="noConversion"/>
  </si>
  <si>
    <t>ㅇ 공 사 명</t>
    <phoneticPr fontId="3" type="noConversion"/>
  </si>
  <si>
    <t>직접노무비</t>
    <phoneticPr fontId="3" type="noConversion"/>
  </si>
  <si>
    <t>간접노무비</t>
    <phoneticPr fontId="3" type="noConversion"/>
  </si>
  <si>
    <t>직접노무비</t>
    <phoneticPr fontId="3" type="noConversion"/>
  </si>
  <si>
    <t>ㅇ</t>
    <phoneticPr fontId="3" type="noConversion"/>
  </si>
  <si>
    <t>(재료비+직접노무비) X</t>
    <phoneticPr fontId="3" type="noConversion"/>
  </si>
  <si>
    <t>환경보전비</t>
    <phoneticPr fontId="3" type="noConversion"/>
  </si>
  <si>
    <t>(재료비+직접노무비+기계경비)X</t>
    <phoneticPr fontId="3" type="noConversion"/>
  </si>
  <si>
    <t>직접노무비 X</t>
    <phoneticPr fontId="3" type="noConversion"/>
  </si>
  <si>
    <t xml:space="preserve">공 사 명  : </t>
    <phoneticPr fontId="3" type="noConversion"/>
  </si>
  <si>
    <t>인</t>
  </si>
  <si>
    <t>EA</t>
  </si>
  <si>
    <t>인력</t>
    <phoneticPr fontId="3" type="noConversion"/>
  </si>
  <si>
    <t>인</t>
    <phoneticPr fontId="3" type="noConversion"/>
  </si>
  <si>
    <t>(부가세별도)</t>
    <phoneticPr fontId="3" type="noConversion"/>
  </si>
  <si>
    <t>대</t>
    <phoneticPr fontId="3" type="noConversion"/>
  </si>
  <si>
    <t>식</t>
  </si>
  <si>
    <t>R</t>
  </si>
  <si>
    <r>
      <t xml:space="preserve">                               </t>
    </r>
    <r>
      <rPr>
        <b/>
        <u/>
        <sz val="24"/>
        <rFont val="굴림"/>
        <family val="3"/>
        <charset val="129"/>
      </rPr>
      <t xml:space="preserve">  공  종  별   집  계  표</t>
    </r>
    <phoneticPr fontId="3" type="noConversion"/>
  </si>
  <si>
    <t>혼합폐기물</t>
    <phoneticPr fontId="3" type="noConversion"/>
  </si>
  <si>
    <t xml:space="preserve"> 삼성라이온즈파크 스윗박스 리모델링 공사</t>
    <phoneticPr fontId="3" type="noConversion"/>
  </si>
  <si>
    <r>
      <t xml:space="preserve">                               </t>
    </r>
    <r>
      <rPr>
        <b/>
        <u/>
        <sz val="24"/>
        <rFont val="굴림"/>
        <family val="3"/>
        <charset val="129"/>
      </rPr>
      <t xml:space="preserve">  공  종  별   내  역  서</t>
    </r>
    <phoneticPr fontId="3" type="noConversion"/>
  </si>
  <si>
    <t>2-1 가설 및 철거공사</t>
    <phoneticPr fontId="3" type="noConversion"/>
  </si>
  <si>
    <t>현장정리 및 청소</t>
    <phoneticPr fontId="3" type="noConversion"/>
  </si>
  <si>
    <t>자재소운반</t>
    <phoneticPr fontId="3" type="noConversion"/>
  </si>
  <si>
    <t>준공청소</t>
    <phoneticPr fontId="3" type="noConversion"/>
  </si>
  <si>
    <t>시설물보양</t>
    <phoneticPr fontId="3" type="noConversion"/>
  </si>
  <si>
    <t>비닐,텐텐지외</t>
    <phoneticPr fontId="3" type="noConversion"/>
  </si>
  <si>
    <t>1. 스윗박스 A-TYPE 조성공사</t>
    <phoneticPr fontId="3" type="noConversion"/>
  </si>
  <si>
    <t>1-1 가설 및 철거공사</t>
    <phoneticPr fontId="3" type="noConversion"/>
  </si>
  <si>
    <t>시설물철거</t>
    <phoneticPr fontId="3" type="noConversion"/>
  </si>
  <si>
    <t>벽체,바닥재외</t>
    <phoneticPr fontId="3" type="noConversion"/>
  </si>
  <si>
    <t>집기류철거</t>
    <phoneticPr fontId="3" type="noConversion"/>
  </si>
  <si>
    <t>테이블,의자외</t>
    <phoneticPr fontId="3" type="noConversion"/>
  </si>
  <si>
    <t>폐기물운반</t>
    <phoneticPr fontId="3" type="noConversion"/>
  </si>
  <si>
    <t>철거 폐기물처리</t>
    <phoneticPr fontId="3" type="noConversion"/>
  </si>
  <si>
    <t>공사 폐기물처리</t>
    <phoneticPr fontId="3" type="noConversion"/>
  </si>
  <si>
    <t>소   계</t>
    <phoneticPr fontId="3" type="noConversion"/>
  </si>
  <si>
    <t>1-2 내부마감공사</t>
    <phoneticPr fontId="3" type="noConversion"/>
  </si>
  <si>
    <t>목구조틀설치</t>
    <phoneticPr fontId="3" type="noConversion"/>
  </si>
  <si>
    <t>30*30각재</t>
    <phoneticPr fontId="3" type="noConversion"/>
  </si>
  <si>
    <t>석고보드붙이기</t>
    <phoneticPr fontId="3" type="noConversion"/>
  </si>
  <si>
    <t>9.5T 1겹</t>
    <phoneticPr fontId="3" type="noConversion"/>
  </si>
  <si>
    <t>합판붙이기</t>
    <phoneticPr fontId="3" type="noConversion"/>
  </si>
  <si>
    <t>MDF 붙이기</t>
    <phoneticPr fontId="3" type="noConversion"/>
  </si>
  <si>
    <t>1200*2400*9T</t>
    <phoneticPr fontId="3" type="noConversion"/>
  </si>
  <si>
    <t>M2</t>
    <phoneticPr fontId="3" type="noConversion"/>
  </si>
  <si>
    <t>M</t>
    <phoneticPr fontId="3" type="noConversion"/>
  </si>
  <si>
    <t>타일붙이기</t>
    <phoneticPr fontId="3" type="noConversion"/>
  </si>
  <si>
    <t>타일메지넣기</t>
    <phoneticPr fontId="3" type="noConversion"/>
  </si>
  <si>
    <t>지정타일</t>
    <phoneticPr fontId="3" type="noConversion"/>
  </si>
  <si>
    <t>10MM</t>
    <phoneticPr fontId="3" type="noConversion"/>
  </si>
  <si>
    <t>인테리어필름붙이기</t>
    <phoneticPr fontId="3" type="noConversion"/>
  </si>
  <si>
    <t>방염</t>
    <phoneticPr fontId="3" type="noConversion"/>
  </si>
  <si>
    <t>창호필름붙이기</t>
    <phoneticPr fontId="3" type="noConversion"/>
  </si>
  <si>
    <t>기존창호</t>
    <phoneticPr fontId="3" type="noConversion"/>
  </si>
  <si>
    <t>천정도장</t>
    <phoneticPr fontId="3" type="noConversion"/>
  </si>
  <si>
    <t>지정색</t>
    <phoneticPr fontId="3" type="noConversion"/>
  </si>
  <si>
    <t>벽체간접박스제작</t>
    <phoneticPr fontId="3" type="noConversion"/>
  </si>
  <si>
    <t>150*2700(H)</t>
    <phoneticPr fontId="3" type="noConversion"/>
  </si>
  <si>
    <t>1200*2400*15T</t>
    <phoneticPr fontId="3" type="noConversion"/>
  </si>
  <si>
    <t>PVC 바닥재시공</t>
    <phoneticPr fontId="3" type="noConversion"/>
  </si>
  <si>
    <t>재료분리대</t>
    <phoneticPr fontId="3" type="noConversion"/>
  </si>
  <si>
    <t>스텐 1.2T</t>
    <phoneticPr fontId="3" type="noConversion"/>
  </si>
  <si>
    <t>우드패턴</t>
    <phoneticPr fontId="3" type="noConversion"/>
  </si>
  <si>
    <t>스윗박스 A-TYPE 조성공사 합계</t>
    <phoneticPr fontId="3" type="noConversion"/>
  </si>
  <si>
    <t>매입다운등기구(주백색)</t>
  </si>
  <si>
    <t>3인치 5W</t>
  </si>
  <si>
    <t>6인치 13W</t>
  </si>
  <si>
    <t>간접LED T-5(주백색)</t>
  </si>
  <si>
    <t>20W</t>
  </si>
  <si>
    <t>15W</t>
  </si>
  <si>
    <t>매입콘센트(블랙)</t>
  </si>
  <si>
    <t>220V 2구</t>
  </si>
  <si>
    <t>전선(HIV)</t>
  </si>
  <si>
    <t>2.5SQ</t>
  </si>
  <si>
    <t>전선보호관(철후렉시블)</t>
  </si>
  <si>
    <t>16MM</t>
  </si>
  <si>
    <t>탈,부착 재사용</t>
  </si>
  <si>
    <t>전기,통신,소방</t>
  </si>
  <si>
    <t>잡자재</t>
  </si>
  <si>
    <t>총자재비의 3%</t>
  </si>
  <si>
    <t>인건비</t>
  </si>
  <si>
    <t>내선전공</t>
  </si>
  <si>
    <t xml:space="preserve"> * 키오스크 통신공사 및 기기 별도</t>
    <phoneticPr fontId="3" type="noConversion"/>
  </si>
  <si>
    <t>개소</t>
    <phoneticPr fontId="3" type="noConversion"/>
  </si>
  <si>
    <t xml:space="preserve"> * 기존등기구교체 및 신설 포함</t>
    <phoneticPr fontId="3" type="noConversion"/>
  </si>
  <si>
    <t>1-3 전기설비공사</t>
    <phoneticPr fontId="3" type="noConversion"/>
  </si>
  <si>
    <t>붙박이장 설치</t>
    <phoneticPr fontId="3" type="noConversion"/>
  </si>
  <si>
    <t>2700*2700</t>
    <phoneticPr fontId="3" type="noConversion"/>
  </si>
  <si>
    <t>2. 스윗박스 B-TYPE 조성공사</t>
    <phoneticPr fontId="3" type="noConversion"/>
  </si>
  <si>
    <t>2-2 내부마감공사</t>
    <phoneticPr fontId="3" type="noConversion"/>
  </si>
  <si>
    <t>3-3 전기설비공사</t>
    <phoneticPr fontId="3" type="noConversion"/>
  </si>
  <si>
    <t>실링팬설치</t>
    <phoneticPr fontId="3" type="noConversion"/>
  </si>
  <si>
    <t>52인치</t>
    <phoneticPr fontId="3" type="noConversion"/>
  </si>
  <si>
    <t>EA</t>
    <phoneticPr fontId="3" type="noConversion"/>
  </si>
  <si>
    <t>픽쳐레일설치</t>
    <phoneticPr fontId="3" type="noConversion"/>
  </si>
  <si>
    <t>벽부형</t>
    <phoneticPr fontId="3" type="noConversion"/>
  </si>
  <si>
    <t>3700*2700</t>
    <phoneticPr fontId="3" type="noConversion"/>
  </si>
  <si>
    <t>출입문도장</t>
    <phoneticPr fontId="3" type="noConversion"/>
  </si>
  <si>
    <t>스윗박스 B-TYPE 조성공사 합계</t>
    <phoneticPr fontId="3" type="noConversion"/>
  </si>
  <si>
    <t>3-1 가설 및 철거공사</t>
    <phoneticPr fontId="3" type="noConversion"/>
  </si>
  <si>
    <t>3-2 내부마감공사</t>
    <phoneticPr fontId="3" type="noConversion"/>
  </si>
  <si>
    <t>2-3 전기설비공사</t>
    <phoneticPr fontId="3" type="noConversion"/>
  </si>
  <si>
    <t>스윗박스 C-TYPE 조성공사 합계</t>
    <phoneticPr fontId="3" type="noConversion"/>
  </si>
  <si>
    <t>4. 스윗박스 복도 조성공사</t>
    <phoneticPr fontId="3" type="noConversion"/>
  </si>
  <si>
    <t>4-1 가설 및 철거공사</t>
    <phoneticPr fontId="3" type="noConversion"/>
  </si>
  <si>
    <t>4-2 내부마감공사</t>
    <phoneticPr fontId="3" type="noConversion"/>
  </si>
  <si>
    <t>4-3 전기설비공사</t>
    <phoneticPr fontId="3" type="noConversion"/>
  </si>
  <si>
    <t>스윗박스 복도 조성공사 합계</t>
    <phoneticPr fontId="3" type="noConversion"/>
  </si>
  <si>
    <t>기존사인물철거</t>
    <phoneticPr fontId="3" type="noConversion"/>
  </si>
  <si>
    <t>명판외</t>
    <phoneticPr fontId="3" type="noConversion"/>
  </si>
  <si>
    <t>외부도장</t>
    <phoneticPr fontId="3" type="noConversion"/>
  </si>
  <si>
    <t>무빙테이블제작</t>
    <phoneticPr fontId="3" type="noConversion"/>
  </si>
  <si>
    <t>1400*700</t>
    <phoneticPr fontId="3" type="noConversion"/>
  </si>
  <si>
    <t>이동식가구</t>
    <phoneticPr fontId="3" type="noConversion"/>
  </si>
  <si>
    <t>테이블,의자</t>
    <phoneticPr fontId="3" type="noConversion"/>
  </si>
  <si>
    <t xml:space="preserve"> * 이동식가구(테이블,의자) 포함</t>
    <phoneticPr fontId="3" type="noConversion"/>
  </si>
  <si>
    <t xml:space="preserve"> * 기존냉난방기,디퓨져,스프링쿨러 재사용</t>
    <phoneticPr fontId="3" type="noConversion"/>
  </si>
  <si>
    <t>5. 스윗박스 외부테라스 조성공사</t>
    <phoneticPr fontId="3" type="noConversion"/>
  </si>
  <si>
    <t>스윗박스 외부테라스 조성공사 합계</t>
    <phoneticPr fontId="3" type="noConversion"/>
  </si>
  <si>
    <t>기존 의자 철거</t>
    <phoneticPr fontId="3" type="noConversion"/>
  </si>
  <si>
    <t>철거공</t>
    <phoneticPr fontId="3" type="noConversion"/>
  </si>
  <si>
    <t>기존의자</t>
    <phoneticPr fontId="3" type="noConversion"/>
  </si>
  <si>
    <t>3. 스윗박스 C-TYPE 조성공사</t>
    <phoneticPr fontId="3" type="noConversion"/>
  </si>
  <si>
    <t>만단위이하절삭</t>
    <phoneticPr fontId="3" type="noConversion"/>
  </si>
  <si>
    <t>바닥 에폭시보수</t>
    <phoneticPr fontId="3" type="noConversion"/>
  </si>
  <si>
    <t>좌석철거부위</t>
    <phoneticPr fontId="3" type="noConversion"/>
  </si>
  <si>
    <t>스페셜도장
(바탕정리포함)</t>
    <phoneticPr fontId="3" type="noConversion"/>
  </si>
  <si>
    <t>벽체재료분리대</t>
    <phoneticPr fontId="3" type="noConversion"/>
  </si>
  <si>
    <t>칼라스텐 30*10</t>
    <phoneticPr fontId="3" type="noConversion"/>
  </si>
  <si>
    <t>벽체간접박스</t>
    <phoneticPr fontId="3" type="noConversion"/>
  </si>
  <si>
    <t>조명보강박스</t>
    <phoneticPr fontId="3" type="noConversion"/>
  </si>
  <si>
    <t>갈바 150*150</t>
    <phoneticPr fontId="3" type="noConversion"/>
  </si>
  <si>
    <t>천정메쉬배너</t>
    <phoneticPr fontId="3" type="noConversion"/>
  </si>
  <si>
    <t>2000*4000 기준</t>
    <phoneticPr fontId="3" type="noConversion"/>
  </si>
  <si>
    <t>갈바 100*100 / 
파이프보강</t>
    <phoneticPr fontId="3" type="noConversion"/>
  </si>
  <si>
    <t>간접박스도장</t>
    <phoneticPr fontId="3" type="noConversion"/>
  </si>
  <si>
    <t>메쉬배너고리설치</t>
    <phoneticPr fontId="3" type="noConversion"/>
  </si>
  <si>
    <t>아이너트,비너 SET</t>
    <phoneticPr fontId="3" type="noConversion"/>
  </si>
  <si>
    <t>룸넘버사인물</t>
    <phoneticPr fontId="3" type="noConversion"/>
  </si>
  <si>
    <t>실명사인물</t>
    <phoneticPr fontId="3" type="noConversion"/>
  </si>
  <si>
    <t>출입문시트지</t>
    <phoneticPr fontId="3" type="noConversion"/>
  </si>
  <si>
    <t>기존시트철거후
재시공</t>
    <phoneticPr fontId="3" type="noConversion"/>
  </si>
  <si>
    <t>아크릴스카시 H:150</t>
    <phoneticPr fontId="3" type="noConversion"/>
  </si>
  <si>
    <t>시트사인물</t>
    <phoneticPr fontId="3" type="noConversion"/>
  </si>
  <si>
    <t>시트컷팅</t>
    <phoneticPr fontId="3" type="noConversion"/>
  </si>
  <si>
    <t>MDF30T+시트마감
2000*100</t>
    <phoneticPr fontId="3" type="noConversion"/>
  </si>
  <si>
    <t>벽체사인물제작</t>
    <phoneticPr fontId="3" type="noConversion"/>
  </si>
  <si>
    <t>간접등</t>
    <phoneticPr fontId="3" type="noConversion"/>
  </si>
  <si>
    <t>T5</t>
    <phoneticPr fontId="3" type="noConversion"/>
  </si>
  <si>
    <t>레일등</t>
    <phoneticPr fontId="3" type="noConversion"/>
  </si>
  <si>
    <t>레일포함/무브등</t>
    <phoneticPr fontId="3" type="noConversion"/>
  </si>
  <si>
    <t>좌석설치</t>
    <phoneticPr fontId="3" type="noConversion"/>
  </si>
  <si>
    <t>컵홀더포함</t>
    <phoneticPr fontId="3" type="noConversion"/>
  </si>
  <si>
    <t xml:space="preserve"> A 타입 15인 * 22개소 = 330석</t>
    <phoneticPr fontId="3" type="noConversion"/>
  </si>
  <si>
    <t xml:space="preserve"> B 타입 27인 * 4개소 = 108석</t>
    <phoneticPr fontId="3" type="noConversion"/>
  </si>
  <si>
    <t xml:space="preserve"> C 타입 35인 * 4개소 = 140석</t>
    <phoneticPr fontId="3" type="noConversion"/>
  </si>
  <si>
    <t xml:space="preserve"> * 기존 의자 철거후 보관</t>
    <phoneticPr fontId="3" type="noConversion"/>
  </si>
  <si>
    <t>2026년 01월</t>
    <phoneticPr fontId="3" type="noConversion"/>
  </si>
  <si>
    <t>6. 전자제품</t>
    <phoneticPr fontId="3" type="noConversion"/>
  </si>
  <si>
    <t>TV</t>
    <phoneticPr fontId="3" type="noConversion"/>
  </si>
  <si>
    <t>DU7200 4K 138cm
(55인치)</t>
    <phoneticPr fontId="3" type="noConversion"/>
  </si>
  <si>
    <t>65du7200
(65인치)</t>
    <phoneticPr fontId="3" type="noConversion"/>
  </si>
  <si>
    <t>냉장고</t>
    <phoneticPr fontId="3" type="noConversion"/>
  </si>
  <si>
    <t>RB30D4051S9
2도어306L</t>
    <phoneticPr fontId="3" type="noConversion"/>
  </si>
  <si>
    <t>전자제품 합계</t>
    <phoneticPr fontId="3" type="noConversion"/>
  </si>
  <si>
    <t>6.전자제품</t>
    <phoneticPr fontId="3" type="noConversion"/>
  </si>
  <si>
    <t xml:space="preserve"> 식</t>
    <phoneticPr fontId="3" type="noConversion"/>
  </si>
  <si>
    <t xml:space="preserve"> * TV 탈부착 포함</t>
    <phoneticPr fontId="3" type="noConversion"/>
  </si>
  <si>
    <t>공 사 내 역 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</si>
</sst>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_);[Red]\(#,##0\)"/>
    <numFmt numFmtId="177" formatCode="#,##0_ "/>
    <numFmt numFmtId="178" formatCode="_-* #,##0.000_-;\-* #,##0.000_-;_-* &quot;-&quot;_-;_-@_-"/>
    <numFmt numFmtId="179" formatCode="#,##0.00_ "/>
    <numFmt numFmtId="180" formatCode="0.00_);[Red]\(0.00\)"/>
    <numFmt numFmtId="181" formatCode="0.000"/>
    <numFmt numFmtId="182" formatCode="0.0%"/>
    <numFmt numFmtId="183" formatCode="yyyy&quot;년&quot;\ m&quot;월&quot;\ d&quot;일&quot;;@"/>
    <numFmt numFmtId="184" formatCode="#,##0.000"/>
    <numFmt numFmtId="185" formatCode="&quot;$&quot;#,##0_);\(&quot;$&quot;#,##0\)"/>
    <numFmt numFmtId="186" formatCode="_ * #,##0_ ;_ * \-#,##0_ ;_ * &quot;-&quot;_ ;_ @_ "/>
    <numFmt numFmtId="187" formatCode="[Blue]\+0%;[Red]\-0%;0%"/>
    <numFmt numFmtId="188" formatCode="&quot;(&quot;###.00&quot;)&quot;"/>
    <numFmt numFmtId="189" formatCode="_ * #,##0.00_ ;_ * &quot;₩&quot;&quot;₩&quot;&quot;₩&quot;&quot;₩&quot;&quot;₩&quot;&quot;₩&quot;&quot;₩&quot;\-#,##0.00_ ;_ * &quot;-&quot;??_ ;_ @_ "/>
    <numFmt numFmtId="190" formatCode="&quot;₩&quot;#,##0;[Red]&quot;₩&quot;&quot;₩&quot;&quot;₩&quot;&quot;₩&quot;&quot;₩&quot;&quot;₩&quot;&quot;₩&quot;&quot;₩&quot;\-#,##0"/>
    <numFmt numFmtId="191" formatCode="#."/>
    <numFmt numFmtId="192" formatCode="#,##0.00;[Red]&quot;-&quot;#,##0.00"/>
    <numFmt numFmtId="193" formatCode="#0.00%"/>
    <numFmt numFmtId="194" formatCode="&quot;₩&quot;#,##0;[Red]&quot;₩&quot;\-&quot;₩&quot;#,##0"/>
    <numFmt numFmtId="195" formatCode="#,##0;&quot;-&quot;#,##0"/>
    <numFmt numFmtId="196" formatCode="0.0000%"/>
    <numFmt numFmtId="197" formatCode="#,##0.0000"/>
    <numFmt numFmtId="198" formatCode="_(* #,##0_);_(* \(#,##0\);_(* &quot;-&quot;_);_(@_)"/>
    <numFmt numFmtId="199" formatCode="#,##0.0;[Red]#,##0.0;&quot; &quot;"/>
    <numFmt numFmtId="200" formatCode="#,##0.00;[Red]#,##0.00;&quot; &quot;"/>
    <numFmt numFmtId="201" formatCode="_ * #,##0_ ;_ * &quot;₩&quot;\!\-#,##0_ ;_ * &quot;-&quot;_ ;_ @_ "/>
    <numFmt numFmtId="202" formatCode="&quot;$&quot;#,##0.00_);\(&quot;$&quot;#,##0.00\)"/>
    <numFmt numFmtId="203" formatCode="_ &quot;₩&quot;* #,##0_ ;_ &quot;₩&quot;* \-#,##0_ ;_ &quot;₩&quot;* &quot;-&quot;_ ;_ @_ "/>
    <numFmt numFmtId="204" formatCode="_ &quot;₩&quot;* #,##0.00_ ;_ &quot;₩&quot;* \-#,##0.00_ ;_ &quot;₩&quot;* &quot;-&quot;??_ ;_ @_ "/>
    <numFmt numFmtId="205" formatCode="_ * #,##0.00_ ;_ * \-#,##0.00_ ;_ * &quot;-&quot;??_ ;_ @_ "/>
    <numFmt numFmtId="206" formatCode="&quot;$&quot;#,##0.00;\(&quot;$&quot;#,##0.00\)"/>
    <numFmt numFmtId="207" formatCode="\$#.00"/>
    <numFmt numFmtId="208" formatCode="&quot;$&quot;#,##0_);[Red]\(&quot;$&quot;#,##0\)"/>
    <numFmt numFmtId="209" formatCode="_ * #,##0.0000000000_ ;_ * \-#,##0.0000000000_ ;_ * &quot;-&quot;_ ;_ @_ "/>
    <numFmt numFmtId="210" formatCode="m\o\n\th\ d\,\ yyyy"/>
    <numFmt numFmtId="211" formatCode="&quot;A$&quot;\ #,##0.0\ ;&quot;$&quot;\-#,##0.0"/>
    <numFmt numFmtId="212" formatCode="_-[$€-2]* #,##0.00_-;\-[$€-2]* #,##0.00_-;_-[$€-2]* &quot;-&quot;??_-"/>
    <numFmt numFmtId="213" formatCode="#.00"/>
    <numFmt numFmtId="214" formatCode="#,##0.000\ &quot;㎏ &quot;"/>
    <numFmt numFmtId="215" formatCode="#,##0.000\ &quot;m  &quot;"/>
    <numFmt numFmtId="216" formatCode="#,##0.000\ &quot;㎡ &quot;"/>
    <numFmt numFmtId="217" formatCode="#,##0.000\ &quot;㎥ &quot;"/>
    <numFmt numFmtId="218" formatCode="0,,"/>
    <numFmt numFmtId="219" formatCode="%#.00"/>
    <numFmt numFmtId="220" formatCode="yy&quot;年&quot;\ m&quot;月&quot;\ d&quot;日&quot;"/>
    <numFmt numFmtId="221" formatCode="#,##0\ &quot;DM&quot;;[Red]\-#,##0\ &quot;DM&quot;"/>
    <numFmt numFmtId="222" formatCode="#,##0.00\ &quot;DM&quot;;[Red]\-#,##0.00\ &quot;DM&quot;"/>
    <numFmt numFmtId="223" formatCode="&quot;₩&quot;#,##0;&quot;₩&quot;&quot;₩&quot;\!\-#,##0"/>
    <numFmt numFmtId="224" formatCode="#,##0.000_ ;[Red]\-#,##0.000\ "/>
    <numFmt numFmtId="225" formatCode="#,##0;[Red]#,##0"/>
    <numFmt numFmtId="226" formatCode="_ * #,##0.00_)\ _$_ ;_ * \(#,##0.00\)\ _$_ ;_ * &quot;-&quot;??_)\ _$_ ;_ @_ "/>
    <numFmt numFmtId="227" formatCode="_-* #,##0;\-* #,##0;_-* &quot;-&quot;;_-@"/>
    <numFmt numFmtId="228" formatCode="&quot;₩&quot;#,##0;[Red]&quot;₩&quot;&quot;₩&quot;\-#,##0"/>
    <numFmt numFmtId="229" formatCode="&quot;  &quot;@"/>
    <numFmt numFmtId="230" formatCode="000.000"/>
    <numFmt numFmtId="231" formatCode="&quot;₩&quot;#,##0;&quot;₩&quot;&quot;₩&quot;&quot;₩&quot;\-#,##0"/>
    <numFmt numFmtId="232" formatCode="_ * #\!\,##0_ ;_ * &quot;₩&quot;\!\-#\!\,##0_ ;_ * &quot;-&quot;_ ;_ @_ "/>
    <numFmt numFmtId="233" formatCode="_-* #&quot;₩&quot;\!\!\,##0_-;&quot;₩&quot;&quot;₩&quot;\!\!\-* #&quot;₩&quot;\!\!\,##0_-;_-* &quot;-&quot;_-;_-@_-"/>
    <numFmt numFmtId="234" formatCode="#,##0&quot; &quot;;[Red]&quot;△&quot;#,##0&quot; &quot;"/>
    <numFmt numFmtId="235" formatCode="* #,##0&quot; &quot;;[Red]* &quot;△&quot;#,##0&quot; &quot;;* @"/>
    <numFmt numFmtId="236" formatCode="#,##0.####;[Red]&quot;△&quot;#,##0.####"/>
    <numFmt numFmtId="237" formatCode="#,##0.00;&quot;-&quot;#,##0.00"/>
    <numFmt numFmtId="238" formatCode="#,##0_);[Red]&quot;₩&quot;\!\-#,##0"/>
    <numFmt numFmtId="239" formatCode="#,##0;[Red]&quot;-&quot;#,##0"/>
    <numFmt numFmtId="240" formatCode="&quot;₩&quot;#,##0;[Red]&quot;₩&quot;&quot;₩&quot;&quot;₩&quot;\-#,##0"/>
    <numFmt numFmtId="241" formatCode="_-* #,##0.0000_-;\-* #,##0.0000_-;_-* &quot;-&quot;_-;_-@_-"/>
    <numFmt numFmtId="242" formatCode="_-* #,##0.00000_-;\-* #,##0.00000_-;_-* &quot;-&quot;_-;_-@_-"/>
    <numFmt numFmtId="243" formatCode="0.000%"/>
    <numFmt numFmtId="244" formatCode="#,##0.00_);[Red]\(#,##0.00\)"/>
  </numFmts>
  <fonts count="112">
    <font>
      <sz val="11"/>
      <name val="돋움"/>
      <family val="3"/>
      <charset val="129"/>
    </font>
    <font>
      <sz val="11"/>
      <name val="돋움"/>
      <family val="3"/>
      <charset val="129"/>
    </font>
    <font>
      <u/>
      <sz val="11"/>
      <color indexed="36"/>
      <name val="돋움"/>
      <family val="3"/>
      <charset val="129"/>
    </font>
    <font>
      <sz val="8"/>
      <name val="돋움"/>
      <family val="3"/>
      <charset val="129"/>
    </font>
    <font>
      <sz val="8"/>
      <name val="HY울릉도L"/>
      <family val="1"/>
      <charset val="129"/>
    </font>
    <font>
      <b/>
      <sz val="8"/>
      <name val="HY울릉도L"/>
      <family val="1"/>
      <charset val="129"/>
    </font>
    <font>
      <sz val="24"/>
      <name val="HY울릉도L"/>
      <family val="1"/>
      <charset val="129"/>
    </font>
    <font>
      <sz val="12"/>
      <name val="HY울릉도L"/>
      <family val="1"/>
      <charset val="129"/>
    </font>
    <font>
      <b/>
      <sz val="16"/>
      <name val="HY울릉도L"/>
      <family val="1"/>
      <charset val="129"/>
    </font>
    <font>
      <sz val="10"/>
      <name val="굴림"/>
      <family val="3"/>
      <charset val="129"/>
    </font>
    <font>
      <sz val="11"/>
      <name val="굴림"/>
      <family val="3"/>
      <charset val="129"/>
    </font>
    <font>
      <sz val="16"/>
      <name val="HY울릉도L"/>
      <family val="1"/>
      <charset val="129"/>
    </font>
    <font>
      <sz val="11"/>
      <name val="HY울릉도L"/>
      <family val="1"/>
      <charset val="129"/>
    </font>
    <font>
      <sz val="10"/>
      <name val="바탕체"/>
      <family val="1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0"/>
      <name val="명조"/>
      <family val="1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0"/>
      <name val="MS Sans Serif"/>
      <family val="2"/>
    </font>
    <font>
      <sz val="10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1"/>
      <name val="ⓒoUAAA¨u"/>
      <family val="1"/>
      <charset val="129"/>
    </font>
    <font>
      <sz val="11"/>
      <name val="￥i￠￢￠?o"/>
      <family val="3"/>
      <charset val="129"/>
    </font>
    <font>
      <sz val="12"/>
      <name val="Times New Roman"/>
      <family val="1"/>
    </font>
    <font>
      <sz val="1"/>
      <color indexed="8"/>
      <name val="Courier"/>
      <family val="3"/>
    </font>
    <font>
      <sz val="13"/>
      <name val="돋움체"/>
      <family val="3"/>
      <charset val="129"/>
    </font>
    <font>
      <sz val="11"/>
      <name val="바탕체"/>
      <family val="1"/>
      <charset val="129"/>
    </font>
    <font>
      <b/>
      <sz val="10"/>
      <name val="MS Sans Serif"/>
      <family val="2"/>
    </font>
    <font>
      <sz val="10"/>
      <name val="Courier New"/>
      <family val="3"/>
    </font>
    <font>
      <sz val="11"/>
      <name val="굴림체"/>
      <family val="3"/>
      <charset val="129"/>
    </font>
    <font>
      <sz val="12"/>
      <name val="견명조"/>
      <family val="1"/>
      <charset val="129"/>
    </font>
    <font>
      <sz val="12"/>
      <name val="돋움"/>
      <family val="3"/>
      <charset val="129"/>
    </font>
    <font>
      <sz val="12"/>
      <name val="¹UAAA¼"/>
      <family val="3"/>
      <charset val="129"/>
    </font>
    <font>
      <b/>
      <sz val="12"/>
      <name val="바탕체"/>
      <family val="1"/>
      <charset val="129"/>
    </font>
    <font>
      <sz val="9"/>
      <name val="바탕체"/>
      <family val="1"/>
      <charset val="129"/>
    </font>
    <font>
      <sz val="12"/>
      <name val="ⓒoUAAA¨u"/>
      <family val="1"/>
      <charset val="129"/>
    </font>
    <font>
      <sz val="9"/>
      <name val="굴림체"/>
      <family val="3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2"/>
      <name val="µ¸¿òÃ¼"/>
      <family val="1"/>
      <charset val="129"/>
    </font>
    <font>
      <sz val="12"/>
      <name val="Tms Rmn"/>
      <family val="1"/>
    </font>
    <font>
      <sz val="12"/>
      <name val="System"/>
      <family val="2"/>
      <charset val="129"/>
    </font>
    <font>
      <sz val="12"/>
      <name val="¹UAAA¼"/>
      <family val="1"/>
    </font>
    <font>
      <sz val="12"/>
      <name val="¹ÙÅÁÃ¼"/>
      <family val="1"/>
    </font>
    <font>
      <b/>
      <sz val="10"/>
      <name val="Helv"/>
      <family val="2"/>
    </font>
    <font>
      <sz val="10"/>
      <color indexed="8"/>
      <name val="Impact"/>
      <family val="2"/>
    </font>
    <font>
      <sz val="1"/>
      <color indexed="16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8.5"/>
      <color indexed="36"/>
      <name val="바탕체"/>
      <family val="1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0"/>
      <name val="Univers (WN)"/>
      <family val="2"/>
    </font>
    <font>
      <sz val="10"/>
      <color indexed="12"/>
      <name val="Arial"/>
      <family val="2"/>
    </font>
    <font>
      <u/>
      <sz val="8.5"/>
      <color indexed="12"/>
      <name val="바탕체"/>
      <family val="1"/>
      <charset val="129"/>
    </font>
    <font>
      <b/>
      <sz val="11"/>
      <name val="Helv"/>
      <family val="2"/>
    </font>
    <font>
      <b/>
      <sz val="12"/>
      <name val="돋움체"/>
      <family val="3"/>
      <charset val="129"/>
    </font>
    <font>
      <sz val="7"/>
      <name val="Small Fonts"/>
      <family val="2"/>
    </font>
    <font>
      <sz val="12"/>
      <name val="Helv"/>
      <family val="2"/>
    </font>
    <font>
      <sz val="8"/>
      <name val="Helv"/>
      <family val="2"/>
    </font>
    <font>
      <b/>
      <sz val="8"/>
      <name val="Times New Roman"/>
      <family val="1"/>
    </font>
    <font>
      <b/>
      <sz val="8"/>
      <color indexed="8"/>
      <name val="Helv"/>
      <family val="2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8"/>
      <color indexed="12"/>
      <name val="Arial"/>
      <family val="2"/>
    </font>
    <font>
      <i/>
      <outline/>
      <shadow/>
      <u/>
      <sz val="1"/>
      <color indexed="24"/>
      <name val="Courier"/>
      <family val="3"/>
    </font>
    <font>
      <sz val="12"/>
      <name val="명조"/>
      <family val="3"/>
      <charset val="129"/>
    </font>
    <font>
      <sz val="9.5"/>
      <name val="돋움"/>
      <family val="3"/>
      <charset val="129"/>
    </font>
    <font>
      <sz val="12"/>
      <name val="굴림"/>
      <family val="3"/>
      <charset val="129"/>
    </font>
    <font>
      <b/>
      <sz val="11"/>
      <name val="돋움"/>
      <family val="3"/>
      <charset val="129"/>
    </font>
    <font>
      <sz val="12"/>
      <color indexed="10"/>
      <name val="바탕체"/>
      <family val="1"/>
      <charset val="129"/>
    </font>
    <font>
      <sz val="9"/>
      <name val="돋움체"/>
      <family val="3"/>
      <charset val="129"/>
    </font>
    <font>
      <sz val="12"/>
      <name val="뼻뮝"/>
      <family val="1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sz val="10"/>
      <name val="돋움"/>
      <family val="3"/>
      <charset val="129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2"/>
      <name val="견고딕"/>
      <family val="1"/>
      <charset val="129"/>
    </font>
    <font>
      <sz val="18"/>
      <name val="돋움체"/>
      <family val="3"/>
      <charset val="129"/>
    </font>
    <font>
      <b/>
      <sz val="16"/>
      <name val="돋움체"/>
      <family val="3"/>
      <charset val="129"/>
    </font>
    <font>
      <b/>
      <sz val="12"/>
      <color indexed="8"/>
      <name val="돋움체"/>
      <family val="3"/>
      <charset val="129"/>
    </font>
    <font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Arial Unicode MS"/>
      <family val="1"/>
      <charset val="129"/>
    </font>
    <font>
      <b/>
      <sz val="11"/>
      <name val="굴림"/>
      <family val="3"/>
      <charset val="129"/>
    </font>
    <font>
      <b/>
      <sz val="36"/>
      <name val="굴림"/>
      <family val="3"/>
      <charset val="129"/>
    </font>
    <font>
      <sz val="15"/>
      <name val="굴림"/>
      <family val="3"/>
      <charset val="129"/>
    </font>
    <font>
      <b/>
      <sz val="15"/>
      <name val="굴림"/>
      <family val="3"/>
      <charset val="129"/>
    </font>
    <font>
      <b/>
      <sz val="16"/>
      <name val="굴림"/>
      <family val="3"/>
      <charset val="129"/>
    </font>
    <font>
      <b/>
      <sz val="12"/>
      <name val="굴림"/>
      <family val="3"/>
      <charset val="129"/>
    </font>
    <font>
      <sz val="16"/>
      <name val="굴림"/>
      <family val="3"/>
      <charset val="129"/>
    </font>
    <font>
      <b/>
      <sz val="10"/>
      <name val="굴림"/>
      <family val="3"/>
      <charset val="129"/>
    </font>
    <font>
      <b/>
      <sz val="24"/>
      <name val="굴림"/>
      <family val="3"/>
      <charset val="129"/>
    </font>
    <font>
      <b/>
      <u/>
      <sz val="24"/>
      <name val="굴림"/>
      <family val="3"/>
      <charset val="129"/>
    </font>
    <font>
      <sz val="8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sz val="24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89">
    <xf numFmtId="0" fontId="0" fillId="0" borderId="0">
      <alignment vertical="center"/>
    </xf>
    <xf numFmtId="0" fontId="13" fillId="0" borderId="0"/>
    <xf numFmtId="184" fontId="14" fillId="0" borderId="1">
      <alignment horizontal="centerContinuous" vertical="center"/>
    </xf>
    <xf numFmtId="3" fontId="14" fillId="0" borderId="0">
      <alignment vertical="center"/>
    </xf>
    <xf numFmtId="185" fontId="14" fillId="0" borderId="0">
      <alignment vertical="center"/>
    </xf>
    <xf numFmtId="4" fontId="14" fillId="0" borderId="0">
      <alignment vertical="center"/>
    </xf>
    <xf numFmtId="184" fontId="14" fillId="0" borderId="0">
      <alignment vertical="center"/>
    </xf>
    <xf numFmtId="3" fontId="15" fillId="0" borderId="2"/>
    <xf numFmtId="184" fontId="14" fillId="0" borderId="1">
      <alignment horizontal="centerContinuous" vertical="center"/>
    </xf>
    <xf numFmtId="0" fontId="13" fillId="0" borderId="1">
      <alignment horizontal="centerContinuous" vertical="center"/>
    </xf>
    <xf numFmtId="0" fontId="13" fillId="0" borderId="1">
      <alignment horizontal="centerContinuous" vertical="center"/>
    </xf>
    <xf numFmtId="186" fontId="15" fillId="0" borderId="0" applyFont="0" applyFill="0" applyBorder="0" applyAlignment="0" applyProtection="0"/>
    <xf numFmtId="187" fontId="16" fillId="0" borderId="0" applyFont="0" applyFill="0" applyBorder="0" applyAlignment="0" applyProtection="0">
      <alignment vertical="center"/>
    </xf>
    <xf numFmtId="188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0" fontId="14" fillId="0" borderId="3"/>
    <xf numFmtId="0" fontId="18" fillId="0" borderId="0">
      <alignment vertical="center"/>
    </xf>
    <xf numFmtId="0" fontId="17" fillId="0" borderId="0">
      <alignment vertical="center"/>
    </xf>
    <xf numFmtId="0" fontId="19" fillId="0" borderId="0" applyFont="0" applyFill="0" applyBorder="0" applyAlignment="0" applyProtection="0"/>
    <xf numFmtId="0" fontId="14" fillId="0" borderId="0"/>
    <xf numFmtId="0" fontId="14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186" fontId="14" fillId="0" borderId="0" applyFont="0" applyFill="0" applyBorder="0" applyAlignment="0" applyProtection="0"/>
    <xf numFmtId="0" fontId="20" fillId="0" borderId="0"/>
    <xf numFmtId="0" fontId="21" fillId="0" borderId="0"/>
    <xf numFmtId="0" fontId="20" fillId="0" borderId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0" fontId="20" fillId="0" borderId="0"/>
    <xf numFmtId="0" fontId="20" fillId="0" borderId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0" fontId="20" fillId="0" borderId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0" fontId="21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3" fillId="0" borderId="0"/>
    <xf numFmtId="0" fontId="20" fillId="0" borderId="0"/>
    <xf numFmtId="0" fontId="22" fillId="0" borderId="0"/>
    <xf numFmtId="0" fontId="22" fillId="0" borderId="0"/>
    <xf numFmtId="186" fontId="14" fillId="0" borderId="0" applyFont="0" applyFill="0" applyBorder="0" applyAlignment="0" applyProtection="0"/>
    <xf numFmtId="0" fontId="23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186" fontId="14" fillId="0" borderId="0" applyFont="0" applyFill="0" applyBorder="0" applyAlignment="0" applyProtection="0"/>
    <xf numFmtId="0" fontId="20" fillId="0" borderId="0"/>
    <xf numFmtId="186" fontId="14" fillId="0" borderId="0" applyFont="0" applyFill="0" applyBorder="0" applyAlignment="0" applyProtection="0"/>
    <xf numFmtId="0" fontId="20" fillId="0" borderId="0"/>
    <xf numFmtId="0" fontId="21" fillId="0" borderId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0" fontId="23" fillId="0" borderId="0"/>
    <xf numFmtId="0" fontId="20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1" fillId="0" borderId="0"/>
    <xf numFmtId="0" fontId="20" fillId="0" borderId="0"/>
    <xf numFmtId="0" fontId="21" fillId="0" borderId="0"/>
    <xf numFmtId="186" fontId="14" fillId="0" borderId="0" applyFont="0" applyFill="0" applyBorder="0" applyAlignment="0" applyProtection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 applyFont="0" applyFill="0" applyBorder="0" applyAlignment="0" applyProtection="0"/>
    <xf numFmtId="0" fontId="20" fillId="0" borderId="0"/>
    <xf numFmtId="186" fontId="1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186" fontId="14" fillId="0" borderId="0" applyFont="0" applyFill="0" applyBorder="0" applyAlignment="0" applyProtection="0"/>
    <xf numFmtId="0" fontId="20" fillId="0" borderId="0"/>
    <xf numFmtId="0" fontId="20" fillId="0" borderId="0"/>
    <xf numFmtId="0" fontId="21" fillId="0" borderId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186" fontId="14" fillId="0" borderId="0" applyFont="0" applyFill="0" applyBorder="0" applyAlignment="0" applyProtection="0"/>
    <xf numFmtId="0" fontId="22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189" fontId="14" fillId="0" borderId="0" applyFont="0" applyFill="0" applyBorder="0" applyAlignment="0" applyProtection="0"/>
    <xf numFmtId="190" fontId="20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0" fontId="24" fillId="0" borderId="0"/>
    <xf numFmtId="0" fontId="21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6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186" fontId="14" fillId="0" borderId="0" applyFon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4" fillId="0" borderId="0"/>
    <xf numFmtId="186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24" fillId="0" borderId="0"/>
    <xf numFmtId="0" fontId="24" fillId="0" borderId="0"/>
    <xf numFmtId="186" fontId="14" fillId="0" borderId="0" applyFont="0" applyFill="0" applyBorder="0" applyAlignment="0" applyProtection="0"/>
    <xf numFmtId="0" fontId="20" fillId="0" borderId="0"/>
    <xf numFmtId="0" fontId="22" fillId="0" borderId="0"/>
    <xf numFmtId="0" fontId="23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2" fillId="0" borderId="0"/>
    <xf numFmtId="0" fontId="21" fillId="0" borderId="0"/>
    <xf numFmtId="0" fontId="20" fillId="0" borderId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0" fontId="21" fillId="0" borderId="0"/>
    <xf numFmtId="0" fontId="24" fillId="0" borderId="0"/>
    <xf numFmtId="0" fontId="24" fillId="0" borderId="0"/>
    <xf numFmtId="0" fontId="20" fillId="0" borderId="0"/>
    <xf numFmtId="0" fontId="22" fillId="0" borderId="0"/>
    <xf numFmtId="0" fontId="21" fillId="0" borderId="0"/>
    <xf numFmtId="0" fontId="20" fillId="0" borderId="0"/>
    <xf numFmtId="186" fontId="1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8" fillId="0" borderId="0"/>
    <xf numFmtId="0" fontId="17" fillId="0" borderId="0">
      <alignment vertical="center"/>
    </xf>
    <xf numFmtId="0" fontId="17" fillId="0" borderId="0">
      <alignment vertical="center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91" fontId="29" fillId="0" borderId="0">
      <protection locked="0"/>
    </xf>
    <xf numFmtId="186" fontId="30" fillId="0" borderId="0" applyFont="0" applyFill="0" applyBorder="0" applyAlignment="0" applyProtection="0"/>
    <xf numFmtId="186" fontId="31" fillId="0" borderId="2">
      <alignment vertical="center"/>
    </xf>
    <xf numFmtId="9" fontId="13" fillId="0" borderId="0">
      <alignment vertical="center"/>
    </xf>
    <xf numFmtId="192" fontId="32" fillId="0" borderId="4" applyFill="0" applyProtection="0">
      <alignment horizontal="center"/>
    </xf>
    <xf numFmtId="3" fontId="15" fillId="0" borderId="2"/>
    <xf numFmtId="182" fontId="13" fillId="0" borderId="0">
      <alignment vertical="center"/>
    </xf>
    <xf numFmtId="3" fontId="15" fillId="0" borderId="2"/>
    <xf numFmtId="3" fontId="15" fillId="0" borderId="2"/>
    <xf numFmtId="10" fontId="13" fillId="0" borderId="0">
      <alignment vertical="center"/>
    </xf>
    <xf numFmtId="3" fontId="15" fillId="0" borderId="2"/>
    <xf numFmtId="193" fontId="1" fillId="0" borderId="0">
      <alignment vertical="center"/>
    </xf>
    <xf numFmtId="194" fontId="14" fillId="0" borderId="0">
      <alignment vertical="center"/>
    </xf>
    <xf numFmtId="186" fontId="31" fillId="0" borderId="2">
      <alignment vertical="center"/>
    </xf>
    <xf numFmtId="186" fontId="31" fillId="0" borderId="2">
      <alignment vertical="center"/>
    </xf>
    <xf numFmtId="186" fontId="31" fillId="0" borderId="2">
      <alignment vertical="center"/>
    </xf>
    <xf numFmtId="186" fontId="31" fillId="0" borderId="2">
      <alignment vertical="center"/>
    </xf>
    <xf numFmtId="195" fontId="14" fillId="0" borderId="0">
      <alignment vertical="center"/>
    </xf>
    <xf numFmtId="0" fontId="17" fillId="0" borderId="0"/>
    <xf numFmtId="3" fontId="33" fillId="0" borderId="5">
      <alignment horizontal="right" vertical="center"/>
    </xf>
    <xf numFmtId="3" fontId="33" fillId="0" borderId="5">
      <alignment horizontal="right" vertical="center"/>
    </xf>
    <xf numFmtId="0" fontId="17" fillId="0" borderId="0"/>
    <xf numFmtId="3" fontId="33" fillId="0" borderId="5">
      <alignment horizontal="right" vertical="center"/>
    </xf>
    <xf numFmtId="0" fontId="17" fillId="0" borderId="0"/>
    <xf numFmtId="3" fontId="33" fillId="0" borderId="5">
      <alignment horizontal="right" vertical="center"/>
    </xf>
    <xf numFmtId="3" fontId="33" fillId="0" borderId="5">
      <alignment horizontal="right" vertical="center"/>
    </xf>
    <xf numFmtId="0" fontId="17" fillId="0" borderId="0"/>
    <xf numFmtId="3" fontId="33" fillId="0" borderId="5">
      <alignment horizontal="right" vertical="center"/>
    </xf>
    <xf numFmtId="0" fontId="17" fillId="0" borderId="0"/>
    <xf numFmtId="0" fontId="34" fillId="0" borderId="0">
      <alignment horizontal="center" vertical="center"/>
    </xf>
    <xf numFmtId="196" fontId="1" fillId="0" borderId="0">
      <alignment vertical="center"/>
    </xf>
    <xf numFmtId="196" fontId="1" fillId="0" borderId="0">
      <alignment vertical="center"/>
    </xf>
    <xf numFmtId="197" fontId="1" fillId="0" borderId="0">
      <alignment vertical="center"/>
    </xf>
    <xf numFmtId="197" fontId="1" fillId="0" borderId="0">
      <alignment vertical="center"/>
    </xf>
    <xf numFmtId="197" fontId="1" fillId="0" borderId="0">
      <alignment vertical="center"/>
    </xf>
    <xf numFmtId="197" fontId="1" fillId="0" borderId="0">
      <alignment vertical="center"/>
    </xf>
    <xf numFmtId="3" fontId="33" fillId="0" borderId="5">
      <alignment horizontal="right" vertical="center"/>
    </xf>
    <xf numFmtId="0" fontId="17" fillId="0" borderId="0"/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0" fontId="34" fillId="0" borderId="0">
      <alignment horizontal="center" vertical="center"/>
    </xf>
    <xf numFmtId="0" fontId="17" fillId="0" borderId="0"/>
    <xf numFmtId="3" fontId="33" fillId="0" borderId="5">
      <alignment horizontal="right" vertical="center"/>
    </xf>
    <xf numFmtId="3" fontId="33" fillId="0" borderId="5">
      <alignment horizontal="right" vertical="center"/>
    </xf>
    <xf numFmtId="198" fontId="14" fillId="0" borderId="0">
      <alignment horizontal="center" vertical="center"/>
    </xf>
    <xf numFmtId="198" fontId="14" fillId="0" borderId="0">
      <alignment horizontal="center" vertical="center"/>
    </xf>
    <xf numFmtId="41" fontId="14" fillId="0" borderId="0">
      <alignment horizontal="center" vertical="center"/>
    </xf>
    <xf numFmtId="41" fontId="14" fillId="0" borderId="0">
      <alignment horizontal="center" vertical="center"/>
    </xf>
    <xf numFmtId="181" fontId="35" fillId="0" borderId="0">
      <alignment horizontal="center" vertical="center"/>
    </xf>
    <xf numFmtId="3" fontId="33" fillId="0" borderId="5">
      <alignment horizontal="right" vertical="center"/>
    </xf>
    <xf numFmtId="0" fontId="17" fillId="0" borderId="0"/>
    <xf numFmtId="0" fontId="17" fillId="0" borderId="0"/>
    <xf numFmtId="3" fontId="33" fillId="0" borderId="5">
      <alignment horizontal="right" vertical="center"/>
    </xf>
    <xf numFmtId="0" fontId="17" fillId="0" borderId="0"/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0" fontId="34" fillId="0" borderId="0">
      <alignment horizontal="center" vertical="center"/>
    </xf>
    <xf numFmtId="199" fontId="36" fillId="0" borderId="0">
      <alignment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199" fontId="36" fillId="0" borderId="0">
      <alignment vertical="center"/>
    </xf>
    <xf numFmtId="0" fontId="34" fillId="0" borderId="0">
      <alignment horizontal="center" vertical="center"/>
    </xf>
    <xf numFmtId="200" fontId="16" fillId="0" borderId="0">
      <alignment vertical="center"/>
    </xf>
    <xf numFmtId="0" fontId="1" fillId="0" borderId="0"/>
    <xf numFmtId="0" fontId="20" fillId="0" borderId="0" applyNumberFormat="0" applyFill="0" applyBorder="0" applyAlignment="0" applyProtection="0"/>
    <xf numFmtId="9" fontId="37" fillId="0" borderId="0" applyFont="0" applyFill="0" applyBorder="0" applyAlignment="0" applyProtection="0"/>
    <xf numFmtId="186" fontId="38" fillId="0" borderId="0" applyFont="0" applyFill="0" applyBorder="0" applyAlignment="0" applyProtection="0"/>
    <xf numFmtId="2" fontId="33" fillId="0" borderId="5">
      <alignment horizontal="right" vertical="center"/>
    </xf>
    <xf numFmtId="0" fontId="14" fillId="0" borderId="0"/>
    <xf numFmtId="0" fontId="14" fillId="0" borderId="6">
      <alignment horizontal="center"/>
    </xf>
    <xf numFmtId="200" fontId="16" fillId="0" borderId="0">
      <alignment vertical="center"/>
    </xf>
    <xf numFmtId="9" fontId="14" fillId="0" borderId="0">
      <protection locked="0"/>
    </xf>
    <xf numFmtId="0" fontId="39" fillId="0" borderId="7">
      <alignment horizontal="center" vertical="center"/>
    </xf>
    <xf numFmtId="201" fontId="2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27" fillId="0" borderId="0" applyFont="0" applyFill="0" applyBorder="0" applyAlignment="0" applyProtection="0"/>
    <xf numFmtId="186" fontId="34" fillId="0" borderId="8">
      <alignment horizontal="center" vertical="center"/>
    </xf>
    <xf numFmtId="0" fontId="34" fillId="0" borderId="9" applyProtection="0">
      <alignment horizontal="left" vertical="center" wrapText="1"/>
    </xf>
    <xf numFmtId="202" fontId="17" fillId="2" borderId="10">
      <alignment horizontal="center" vertical="center"/>
    </xf>
    <xf numFmtId="0" fontId="41" fillId="0" borderId="0">
      <protection locked="0"/>
    </xf>
    <xf numFmtId="0" fontId="42" fillId="0" borderId="0" applyFont="0" applyFill="0" applyBorder="0" applyAlignment="0" applyProtection="0"/>
    <xf numFmtId="203" fontId="43" fillId="0" borderId="0" applyFont="0" applyFill="0" applyBorder="0" applyAlignment="0" applyProtection="0"/>
    <xf numFmtId="42" fontId="42" fillId="0" borderId="0" applyFont="0" applyFill="0" applyBorder="0" applyAlignment="0" applyProtection="0"/>
    <xf numFmtId="203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1" fillId="0" borderId="0">
      <protection locked="0"/>
    </xf>
    <xf numFmtId="0" fontId="37" fillId="0" borderId="0" applyFont="0" applyFill="0" applyBorder="0" applyAlignment="0" applyProtection="0"/>
    <xf numFmtId="204" fontId="43" fillId="0" borderId="0" applyFont="0" applyFill="0" applyBorder="0" applyAlignment="0" applyProtection="0"/>
    <xf numFmtId="44" fontId="42" fillId="0" borderId="0" applyFont="0" applyFill="0" applyBorder="0" applyAlignment="0" applyProtection="0"/>
    <xf numFmtId="204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22" fillId="0" borderId="0"/>
    <xf numFmtId="0" fontId="37" fillId="0" borderId="0"/>
    <xf numFmtId="0" fontId="42" fillId="0" borderId="0" applyFont="0" applyFill="0" applyBorder="0" applyAlignment="0" applyProtection="0"/>
    <xf numFmtId="186" fontId="43" fillId="0" borderId="0" applyFont="0" applyFill="0" applyBorder="0" applyAlignment="0" applyProtection="0"/>
    <xf numFmtId="41" fontId="42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205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205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/>
    <xf numFmtId="0" fontId="37" fillId="0" borderId="0"/>
    <xf numFmtId="0" fontId="43" fillId="0" borderId="0"/>
    <xf numFmtId="0" fontId="37" fillId="0" borderId="0"/>
    <xf numFmtId="0" fontId="46" fillId="0" borderId="0"/>
    <xf numFmtId="0" fontId="46" fillId="0" borderId="0"/>
    <xf numFmtId="0" fontId="43" fillId="0" borderId="0"/>
    <xf numFmtId="0" fontId="47" fillId="0" borderId="0"/>
    <xf numFmtId="0" fontId="48" fillId="0" borderId="0"/>
    <xf numFmtId="0" fontId="37" fillId="0" borderId="0"/>
    <xf numFmtId="0" fontId="43" fillId="0" borderId="0"/>
    <xf numFmtId="0" fontId="37" fillId="0" borderId="0"/>
    <xf numFmtId="0" fontId="43" fillId="0" borderId="0"/>
    <xf numFmtId="0" fontId="47" fillId="0" borderId="0"/>
    <xf numFmtId="0" fontId="48" fillId="0" borderId="0"/>
    <xf numFmtId="0" fontId="37" fillId="0" borderId="0"/>
    <xf numFmtId="0" fontId="43" fillId="0" borderId="0"/>
    <xf numFmtId="0" fontId="47" fillId="0" borderId="0"/>
    <xf numFmtId="0" fontId="48" fillId="0" borderId="0"/>
    <xf numFmtId="0" fontId="37" fillId="0" borderId="0"/>
    <xf numFmtId="0" fontId="43" fillId="0" borderId="0"/>
    <xf numFmtId="49" fontId="37" fillId="0" borderId="0" applyBorder="0"/>
    <xf numFmtId="0" fontId="43" fillId="0" borderId="0"/>
    <xf numFmtId="0" fontId="20" fillId="0" borderId="0"/>
    <xf numFmtId="0" fontId="1" fillId="0" borderId="0" applyFill="0" applyBorder="0" applyAlignment="0"/>
    <xf numFmtId="0" fontId="49" fillId="0" borderId="0"/>
    <xf numFmtId="0" fontId="50" fillId="3" borderId="11">
      <alignment horizontal="center" wrapText="1"/>
    </xf>
    <xf numFmtId="186" fontId="38" fillId="0" borderId="0" applyFont="0" applyFill="0" applyBorder="0" applyAlignment="0" applyProtection="0"/>
    <xf numFmtId="4" fontId="29" fillId="0" borderId="0">
      <protection locked="0"/>
    </xf>
    <xf numFmtId="38" fontId="22" fillId="0" borderId="0" applyFont="0" applyFill="0" applyBorder="0" applyAlignment="0" applyProtection="0"/>
    <xf numFmtId="206" fontId="39" fillId="0" borderId="0"/>
    <xf numFmtId="0" fontId="20" fillId="0" borderId="0" applyFont="0" applyFill="0" applyBorder="0" applyAlignment="0" applyProtection="0"/>
    <xf numFmtId="191" fontId="51" fillId="0" borderId="0">
      <protection locked="0"/>
    </xf>
    <xf numFmtId="40" fontId="22" fillId="0" borderId="0" applyFont="0" applyFill="0" applyBorder="0" applyAlignment="0" applyProtection="0"/>
    <xf numFmtId="0" fontId="52" fillId="0" borderId="0" applyNumberFormat="0" applyAlignment="0">
      <alignment horizontal="left"/>
    </xf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207" fontId="29" fillId="0" borderId="0">
      <protection locked="0"/>
    </xf>
    <xf numFmtId="208" fontId="22" fillId="0" borderId="0" applyFont="0" applyFill="0" applyBorder="0" applyAlignment="0" applyProtection="0"/>
    <xf numFmtId="0" fontId="14" fillId="0" borderId="2" applyFill="0" applyBorder="0" applyAlignment="0"/>
    <xf numFmtId="0" fontId="20" fillId="0" borderId="0" applyFont="0" applyFill="0" applyBorder="0" applyAlignment="0" applyProtection="0"/>
    <xf numFmtId="191" fontId="51" fillId="0" borderId="0">
      <protection locked="0"/>
    </xf>
    <xf numFmtId="209" fontId="9" fillId="0" borderId="0"/>
    <xf numFmtId="210" fontId="29" fillId="0" borderId="0">
      <protection locked="0"/>
    </xf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211" fontId="39" fillId="0" borderId="0"/>
    <xf numFmtId="0" fontId="53" fillId="0" borderId="0" applyNumberFormat="0" applyAlignment="0">
      <alignment horizontal="left"/>
    </xf>
    <xf numFmtId="212" fontId="16" fillId="0" borderId="0" applyFont="0" applyFill="0" applyBorder="0" applyAlignment="0" applyProtection="0"/>
    <xf numFmtId="0" fontId="29" fillId="0" borderId="0">
      <protection locked="0"/>
    </xf>
    <xf numFmtId="0" fontId="29" fillId="0" borderId="0">
      <protection locked="0"/>
    </xf>
    <xf numFmtId="0" fontId="54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54" fillId="0" borderId="0">
      <protection locked="0"/>
    </xf>
    <xf numFmtId="213" fontId="29" fillId="0" borderId="0"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186" fontId="14" fillId="0" borderId="0" applyFont="0" applyFill="0" applyBorder="0" applyAlignment="0" applyProtection="0"/>
    <xf numFmtId="38" fontId="56" fillId="4" borderId="0" applyNumberFormat="0" applyBorder="0" applyAlignment="0" applyProtection="0"/>
    <xf numFmtId="3" fontId="13" fillId="0" borderId="12">
      <alignment horizontal="right" vertical="center"/>
    </xf>
    <xf numFmtId="4" fontId="13" fillId="0" borderId="12">
      <alignment horizontal="right" vertical="center"/>
    </xf>
    <xf numFmtId="0" fontId="57" fillId="0" borderId="0">
      <alignment horizontal="left"/>
    </xf>
    <xf numFmtId="0" fontId="58" fillId="0" borderId="13" applyNumberFormat="0" applyAlignment="0" applyProtection="0">
      <alignment horizontal="left" vertical="center"/>
    </xf>
    <xf numFmtId="0" fontId="58" fillId="0" borderId="14">
      <alignment horizontal="left" vertical="center"/>
    </xf>
    <xf numFmtId="191" fontId="51" fillId="0" borderId="0">
      <protection locked="0"/>
    </xf>
    <xf numFmtId="191" fontId="51" fillId="0" borderId="0">
      <protection locked="0"/>
    </xf>
    <xf numFmtId="191" fontId="59" fillId="0" borderId="0">
      <protection locked="0"/>
    </xf>
    <xf numFmtId="191" fontId="59" fillId="0" borderId="0">
      <protection locked="0"/>
    </xf>
    <xf numFmtId="0" fontId="60" fillId="0" borderId="0" applyNumberFormat="0" applyFill="0" applyBorder="0" applyAlignment="0" applyProtection="0"/>
    <xf numFmtId="0" fontId="61" fillId="0" borderId="15" applyNumberFormat="0" applyFill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10" fontId="56" fillId="3" borderId="2" applyNumberFormat="0" applyBorder="0" applyAlignment="0" applyProtection="0"/>
    <xf numFmtId="186" fontId="15" fillId="0" borderId="0" applyFont="0" applyFill="0" applyBorder="0" applyAlignment="0" applyProtection="0"/>
    <xf numFmtId="214" fontId="13" fillId="0" borderId="2">
      <alignment vertical="center"/>
    </xf>
    <xf numFmtId="0" fontId="1" fillId="0" borderId="16">
      <protection locked="0"/>
    </xf>
    <xf numFmtId="215" fontId="13" fillId="0" borderId="2">
      <alignment horizontal="right" vertical="center"/>
    </xf>
    <xf numFmtId="215" fontId="13" fillId="0" borderId="2">
      <alignment horizontal="right" vertical="center"/>
    </xf>
    <xf numFmtId="215" fontId="13" fillId="0" borderId="2">
      <alignment horizontal="right" vertical="center"/>
    </xf>
    <xf numFmtId="215" fontId="13" fillId="0" borderId="2">
      <alignment horizontal="right" vertical="center"/>
    </xf>
    <xf numFmtId="215" fontId="13" fillId="0" borderId="2">
      <alignment horizontal="right" vertical="center"/>
    </xf>
    <xf numFmtId="216" fontId="13" fillId="0" borderId="2">
      <alignment vertical="center"/>
    </xf>
    <xf numFmtId="217" fontId="13" fillId="0" borderId="2">
      <alignment vertical="center"/>
    </xf>
    <xf numFmtId="218" fontId="1" fillId="0" borderId="0">
      <alignment horizontal="left"/>
    </xf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63" fillId="0" borderId="16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64" fillId="4" borderId="0" applyNumberFormat="0" applyFont="0" applyFill="0" applyBorder="0" applyAlignment="0">
      <alignment vertical="center"/>
    </xf>
    <xf numFmtId="1" fontId="15" fillId="0" borderId="0" applyNumberFormat="0" applyFont="0" applyFill="0" applyBorder="0" applyAlignment="0">
      <alignment vertical="center"/>
    </xf>
    <xf numFmtId="37" fontId="65" fillId="0" borderId="0"/>
    <xf numFmtId="0" fontId="15" fillId="0" borderId="17" applyNumberFormat="0" applyFont="0" applyBorder="0" applyProtection="0">
      <alignment horizontal="center" vertical="center"/>
    </xf>
    <xf numFmtId="0" fontId="20" fillId="0" borderId="0" applyNumberFormat="0" applyFill="0" applyBorder="0" applyAlignment="0" applyProtection="0"/>
    <xf numFmtId="0" fontId="1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4" fillId="0" borderId="0"/>
    <xf numFmtId="0" fontId="20" fillId="0" borderId="0"/>
    <xf numFmtId="0" fontId="20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/>
    <xf numFmtId="205" fontId="16" fillId="0" borderId="0">
      <alignment vertical="center"/>
    </xf>
    <xf numFmtId="219" fontId="29" fillId="0" borderId="0">
      <protection locked="0"/>
    </xf>
    <xf numFmtId="10" fontId="20" fillId="0" borderId="0" applyFont="0" applyFill="0" applyBorder="0" applyAlignment="0" applyProtection="0"/>
    <xf numFmtId="219" fontId="29" fillId="0" borderId="0">
      <protection locked="0"/>
    </xf>
    <xf numFmtId="30" fontId="67" fillId="0" borderId="0" applyNumberFormat="0" applyFill="0" applyBorder="0" applyAlignment="0" applyProtection="0">
      <alignment horizontal="left"/>
    </xf>
    <xf numFmtId="180" fontId="16" fillId="0" borderId="0">
      <alignment vertical="center"/>
    </xf>
    <xf numFmtId="180" fontId="16" fillId="0" borderId="0">
      <alignment vertical="distributed"/>
    </xf>
    <xf numFmtId="186" fontId="15" fillId="0" borderId="0" applyFont="0" applyFill="0" applyBorder="0" applyAlignment="0" applyProtection="0"/>
    <xf numFmtId="0" fontId="22" fillId="0" borderId="0"/>
    <xf numFmtId="0" fontId="68" fillId="0" borderId="0">
      <alignment horizontal="center" vertical="center"/>
    </xf>
    <xf numFmtId="0" fontId="63" fillId="0" borderId="0"/>
    <xf numFmtId="40" fontId="69" fillId="0" borderId="0" applyBorder="0">
      <alignment horizontal="right"/>
    </xf>
    <xf numFmtId="220" fontId="1" fillId="0" borderId="0">
      <alignment horizontal="center"/>
    </xf>
    <xf numFmtId="0" fontId="70" fillId="4" borderId="0">
      <alignment horizontal="centerContinuous"/>
    </xf>
    <xf numFmtId="0" fontId="71" fillId="0" borderId="0" applyFill="0" applyBorder="0" applyProtection="0">
      <alignment horizontal="centerContinuous" vertical="center"/>
    </xf>
    <xf numFmtId="0" fontId="17" fillId="5" borderId="0" applyFill="0" applyBorder="0" applyProtection="0">
      <alignment horizontal="center" vertical="center"/>
    </xf>
    <xf numFmtId="191" fontId="29" fillId="0" borderId="18">
      <protection locked="0"/>
    </xf>
    <xf numFmtId="0" fontId="72" fillId="0" borderId="6">
      <alignment horizontal="left"/>
    </xf>
    <xf numFmtId="37" fontId="56" fillId="6" borderId="0" applyNumberFormat="0" applyBorder="0" applyAlignment="0" applyProtection="0"/>
    <xf numFmtId="37" fontId="56" fillId="0" borderId="0"/>
    <xf numFmtId="3" fontId="73" fillId="0" borderId="15" applyProtection="0"/>
    <xf numFmtId="221" fontId="22" fillId="0" borderId="0" applyFont="0" applyFill="0" applyBorder="0" applyAlignment="0" applyProtection="0"/>
    <xf numFmtId="222" fontId="22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74" fillId="0" borderId="0">
      <protection locked="0"/>
    </xf>
    <xf numFmtId="223" fontId="17" fillId="0" borderId="19">
      <alignment horizontal="right" vertical="center"/>
    </xf>
    <xf numFmtId="38" fontId="17" fillId="0" borderId="0"/>
    <xf numFmtId="192" fontId="14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75" fillId="0" borderId="0"/>
    <xf numFmtId="0" fontId="16" fillId="0" borderId="0">
      <alignment vertical="center"/>
    </xf>
    <xf numFmtId="224" fontId="1" fillId="0" borderId="0"/>
    <xf numFmtId="224" fontId="1" fillId="0" borderId="0"/>
    <xf numFmtId="224" fontId="1" fillId="0" borderId="0"/>
    <xf numFmtId="224" fontId="1" fillId="0" borderId="0"/>
    <xf numFmtId="224" fontId="1" fillId="0" borderId="0"/>
    <xf numFmtId="224" fontId="1" fillId="0" borderId="0"/>
    <xf numFmtId="224" fontId="1" fillId="0" borderId="0"/>
    <xf numFmtId="224" fontId="1" fillId="0" borderId="0"/>
    <xf numFmtId="224" fontId="1" fillId="0" borderId="0"/>
    <xf numFmtId="224" fontId="1" fillId="0" borderId="0"/>
    <xf numFmtId="224" fontId="1" fillId="0" borderId="0"/>
    <xf numFmtId="225" fontId="76" fillId="0" borderId="9">
      <alignment horizontal="right" vertical="center"/>
    </xf>
    <xf numFmtId="0" fontId="1" fillId="0" borderId="0"/>
    <xf numFmtId="0" fontId="1" fillId="0" borderId="0">
      <protection locked="0"/>
    </xf>
    <xf numFmtId="0" fontId="29" fillId="0" borderId="0">
      <protection locked="0"/>
    </xf>
    <xf numFmtId="0" fontId="77" fillId="0" borderId="0">
      <alignment vertical="center"/>
    </xf>
    <xf numFmtId="3" fontId="22" fillId="0" borderId="20">
      <alignment horizontal="center"/>
    </xf>
    <xf numFmtId="0" fontId="78" fillId="0" borderId="21">
      <alignment vertical="center"/>
    </xf>
    <xf numFmtId="0" fontId="10" fillId="0" borderId="9">
      <alignment horizontal="center" vertical="center"/>
    </xf>
    <xf numFmtId="0" fontId="79" fillId="7" borderId="0">
      <alignment horizontal="left"/>
    </xf>
    <xf numFmtId="0" fontId="29" fillId="0" borderId="0"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6" fontId="21" fillId="0" borderId="12">
      <alignment vertical="center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0" fontId="80" fillId="0" borderId="0">
      <alignment vertical="center"/>
    </xf>
    <xf numFmtId="9" fontId="34" fillId="5" borderId="0" applyFill="0" applyBorder="0" applyProtection="0">
      <alignment horizontal="right"/>
    </xf>
    <xf numFmtId="10" fontId="34" fillId="0" borderId="0" applyFill="0" applyBorder="0" applyProtection="0">
      <alignment horizontal="right"/>
    </xf>
    <xf numFmtId="0" fontId="81" fillId="0" borderId="0"/>
    <xf numFmtId="186" fontId="82" fillId="0" borderId="22">
      <alignment vertical="center"/>
    </xf>
    <xf numFmtId="226" fontId="1" fillId="0" borderId="23" applyBorder="0"/>
    <xf numFmtId="177" fontId="83" fillId="0" borderId="9">
      <alignment vertical="center"/>
    </xf>
    <xf numFmtId="3" fontId="16" fillId="0" borderId="2"/>
    <xf numFmtId="0" fontId="16" fillId="0" borderId="2"/>
    <xf numFmtId="3" fontId="16" fillId="0" borderId="24"/>
    <xf numFmtId="3" fontId="16" fillId="0" borderId="25"/>
    <xf numFmtId="0" fontId="84" fillId="0" borderId="2"/>
    <xf numFmtId="0" fontId="85" fillId="0" borderId="0">
      <alignment horizontal="center"/>
    </xf>
    <xf numFmtId="0" fontId="38" fillId="0" borderId="26">
      <alignment horizontal="center"/>
    </xf>
    <xf numFmtId="3" fontId="86" fillId="0" borderId="0">
      <alignment vertical="center" wrapText="1"/>
    </xf>
    <xf numFmtId="3" fontId="87" fillId="0" borderId="0">
      <alignment vertical="center" wrapText="1"/>
    </xf>
    <xf numFmtId="0" fontId="10" fillId="0" borderId="9">
      <alignment horizontal="center" vertical="center"/>
    </xf>
    <xf numFmtId="227" fontId="80" fillId="0" borderId="0">
      <alignment vertical="center"/>
    </xf>
    <xf numFmtId="186" fontId="88" fillId="0" borderId="22">
      <alignment vertical="center"/>
    </xf>
    <xf numFmtId="228" fontId="2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96" fillId="0" borderId="0" applyFont="0" applyFill="0" applyBorder="0" applyAlignment="0" applyProtection="0">
      <alignment vertical="center"/>
    </xf>
    <xf numFmtId="0" fontId="2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0" fontId="23" fillId="0" borderId="0"/>
    <xf numFmtId="0" fontId="24" fillId="0" borderId="0"/>
    <xf numFmtId="189" fontId="14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0" fontId="23" fillId="0" borderId="0"/>
    <xf numFmtId="0" fontId="24" fillId="0" borderId="0"/>
    <xf numFmtId="186" fontId="1" fillId="0" borderId="0" applyFont="0" applyFill="0" applyBorder="0" applyAlignment="0" applyProtection="0"/>
    <xf numFmtId="0" fontId="23" fillId="0" borderId="0"/>
    <xf numFmtId="0" fontId="24" fillId="0" borderId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0" fontId="23" fillId="0" borderId="0"/>
    <xf numFmtId="0" fontId="24" fillId="0" borderId="0"/>
    <xf numFmtId="186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4" fillId="0" borderId="0" applyFont="0" applyFill="0" applyBorder="0" applyAlignment="0" applyProtection="0"/>
    <xf numFmtId="0" fontId="40" fillId="0" borderId="0"/>
    <xf numFmtId="0" fontId="40" fillId="0" borderId="0"/>
    <xf numFmtId="186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0" fontId="19" fillId="0" borderId="27"/>
    <xf numFmtId="229" fontId="13" fillId="0" borderId="2" applyBorder="0">
      <alignment vertical="center"/>
    </xf>
    <xf numFmtId="202" fontId="1" fillId="0" borderId="0" applyFont="0" applyFill="0" applyBorder="0" applyAlignment="0" applyProtection="0"/>
    <xf numFmtId="230" fontId="1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202" fontId="1" fillId="0" borderId="0" applyFont="0" applyFill="0" applyBorder="0" applyAlignment="0" applyProtection="0"/>
    <xf numFmtId="0" fontId="90" fillId="0" borderId="0">
      <alignment vertical="center"/>
    </xf>
    <xf numFmtId="0" fontId="91" fillId="0" borderId="0">
      <alignment horizontal="center" vertical="center"/>
    </xf>
    <xf numFmtId="3" fontId="1" fillId="0" borderId="2"/>
    <xf numFmtId="0" fontId="31" fillId="0" borderId="0" applyNumberFormat="0" applyBorder="0" applyAlignment="0">
      <alignment horizontal="centerContinuous" vertical="center"/>
    </xf>
    <xf numFmtId="4" fontId="29" fillId="0" borderId="0">
      <protection locked="0"/>
    </xf>
    <xf numFmtId="231" fontId="1" fillId="0" borderId="0">
      <protection locked="0"/>
    </xf>
    <xf numFmtId="1" fontId="15" fillId="5" borderId="0" applyNumberFormat="0" applyFont="0" applyFill="0" applyBorder="0" applyAlignment="0">
      <alignment vertical="center"/>
    </xf>
    <xf numFmtId="0" fontId="64" fillId="4" borderId="0" applyNumberFormat="0" applyFont="0" applyFill="0" applyBorder="0" applyAlignment="0">
      <alignment vertical="center"/>
    </xf>
    <xf numFmtId="0" fontId="14" fillId="0" borderId="0">
      <alignment vertical="center"/>
    </xf>
    <xf numFmtId="0" fontId="92" fillId="0" borderId="0">
      <alignment horizontal="centerContinuous" vertical="center"/>
    </xf>
    <xf numFmtId="0" fontId="14" fillId="0" borderId="2">
      <alignment horizontal="distributed" vertical="center"/>
    </xf>
    <xf numFmtId="0" fontId="14" fillId="0" borderId="23">
      <alignment horizontal="distributed" vertical="top"/>
    </xf>
    <xf numFmtId="0" fontId="14" fillId="0" borderId="28">
      <alignment horizontal="distributed"/>
    </xf>
    <xf numFmtId="232" fontId="93" fillId="0" borderId="0">
      <alignment vertical="center"/>
    </xf>
    <xf numFmtId="0" fontId="14" fillId="0" borderId="0"/>
    <xf numFmtId="1" fontId="94" fillId="5" borderId="0" applyNumberFormat="0" applyFont="0" applyFill="0" applyBorder="0" applyAlignment="0">
      <alignment vertical="center"/>
    </xf>
    <xf numFmtId="0" fontId="10" fillId="0" borderId="9" applyFill="0" applyProtection="0">
      <alignment horizontal="center" vertical="center"/>
    </xf>
    <xf numFmtId="233" fontId="1" fillId="0" borderId="0" applyFont="0" applyFill="0" applyBorder="0" applyAlignment="0" applyProtection="0"/>
    <xf numFmtId="179" fontId="34" fillId="5" borderId="0" applyFill="0" applyBorder="0" applyProtection="0">
      <alignment horizontal="right"/>
    </xf>
    <xf numFmtId="227" fontId="95" fillId="0" borderId="0" applyFont="0" applyFill="0" applyBorder="0" applyAlignment="0" applyProtection="0"/>
    <xf numFmtId="40" fontId="14" fillId="0" borderId="3"/>
    <xf numFmtId="234" fontId="22" fillId="0" borderId="0" applyFont="0" applyFill="0" applyBorder="0" applyAlignment="0" applyProtection="0"/>
    <xf numFmtId="235" fontId="22" fillId="0" borderId="0" applyFont="0" applyFill="0" applyBorder="0" applyAlignment="0" applyProtection="0"/>
    <xf numFmtId="178" fontId="95" fillId="0" borderId="2">
      <alignment vertical="center"/>
    </xf>
    <xf numFmtId="236" fontId="22" fillId="0" borderId="0" applyFont="0" applyFill="0" applyBorder="0" applyAlignment="0" applyProtection="0"/>
    <xf numFmtId="0" fontId="17" fillId="0" borderId="0"/>
    <xf numFmtId="0" fontId="14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/>
    <xf numFmtId="237" fontId="14" fillId="0" borderId="0">
      <protection locked="0"/>
    </xf>
    <xf numFmtId="0" fontId="88" fillId="0" borderId="9">
      <alignment horizontal="center" vertical="center"/>
    </xf>
    <xf numFmtId="0" fontId="88" fillId="0" borderId="9">
      <alignment horizontal="left" vertical="center"/>
    </xf>
    <xf numFmtId="0" fontId="88" fillId="0" borderId="9">
      <alignment vertical="center" textRotation="255"/>
    </xf>
    <xf numFmtId="0" fontId="15" fillId="0" borderId="28">
      <alignment horizontal="distributed"/>
    </xf>
    <xf numFmtId="0" fontId="15" fillId="0" borderId="29">
      <alignment horizontal="distributed" vertical="center"/>
    </xf>
    <xf numFmtId="0" fontId="15" fillId="0" borderId="30">
      <alignment horizontal="distributed" vertical="top"/>
    </xf>
    <xf numFmtId="0" fontId="1" fillId="0" borderId="0">
      <alignment vertical="center"/>
    </xf>
    <xf numFmtId="0" fontId="14" fillId="0" borderId="0"/>
    <xf numFmtId="0" fontId="1" fillId="0" borderId="0">
      <alignment vertical="center"/>
    </xf>
    <xf numFmtId="0" fontId="10" fillId="0" borderId="0">
      <alignment vertical="center"/>
    </xf>
    <xf numFmtId="0" fontId="36" fillId="0" borderId="0"/>
    <xf numFmtId="0" fontId="96" fillId="0" borderId="0">
      <alignment vertical="center"/>
    </xf>
    <xf numFmtId="0" fontId="1" fillId="0" borderId="0"/>
    <xf numFmtId="0" fontId="1" fillId="0" borderId="0"/>
    <xf numFmtId="0" fontId="1" fillId="0" borderId="0"/>
    <xf numFmtId="0" fontId="14" fillId="0" borderId="9">
      <alignment vertical="center" wrapText="1"/>
    </xf>
    <xf numFmtId="0" fontId="1" fillId="0" borderId="2" applyNumberFormat="0" applyFill="0" applyProtection="0">
      <alignment vertical="center"/>
    </xf>
    <xf numFmtId="0" fontId="39" fillId="0" borderId="7">
      <alignment horizontal="center" vertical="center"/>
    </xf>
    <xf numFmtId="0" fontId="21" fillId="0" borderId="9">
      <alignment horizontal="center" vertical="center" wrapText="1"/>
    </xf>
    <xf numFmtId="0" fontId="29" fillId="0" borderId="31">
      <protection locked="0"/>
    </xf>
    <xf numFmtId="238" fontId="14" fillId="0" borderId="0">
      <protection locked="0"/>
    </xf>
    <xf numFmtId="239" fontId="14" fillId="0" borderId="0">
      <protection locked="0"/>
    </xf>
    <xf numFmtId="240" fontId="1" fillId="0" borderId="0">
      <protection locked="0"/>
    </xf>
    <xf numFmtId="9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41" fontId="7" fillId="0" borderId="0" xfId="2382" applyFont="1" applyAlignment="1">
      <alignment vertical="center"/>
    </xf>
    <xf numFmtId="176" fontId="4" fillId="0" borderId="0" xfId="2479" applyNumberFormat="1" applyFont="1" applyAlignment="1">
      <alignment horizontal="center" vertical="center"/>
    </xf>
    <xf numFmtId="0" fontId="4" fillId="0" borderId="0" xfId="2479" applyFont="1" applyAlignment="1">
      <alignment vertical="center"/>
    </xf>
    <xf numFmtId="0" fontId="4" fillId="0" borderId="0" xfId="2479" applyFont="1" applyAlignment="1">
      <alignment vertical="center" shrinkToFit="1"/>
    </xf>
    <xf numFmtId="0" fontId="4" fillId="0" borderId="0" xfId="2479" applyFont="1" applyAlignment="1">
      <alignment horizontal="center" vertical="center" shrinkToFit="1"/>
    </xf>
    <xf numFmtId="41" fontId="4" fillId="0" borderId="0" xfId="2382" applyFont="1" applyFill="1" applyAlignment="1">
      <alignment vertical="center" shrinkToFit="1"/>
    </xf>
    <xf numFmtId="0" fontId="4" fillId="0" borderId="0" xfId="2479" applyFont="1" applyAlignment="1">
      <alignment horizontal="center" vertical="center"/>
    </xf>
    <xf numFmtId="176" fontId="4" fillId="0" borderId="0" xfId="2479" applyNumberFormat="1" applyFont="1" applyAlignment="1">
      <alignment vertical="center" shrinkToFit="1"/>
    </xf>
    <xf numFmtId="0" fontId="5" fillId="0" borderId="0" xfId="2479" applyFont="1" applyAlignment="1">
      <alignment horizontal="center" vertical="center"/>
    </xf>
    <xf numFmtId="0" fontId="4" fillId="0" borderId="0" xfId="2479" applyFont="1" applyAlignment="1">
      <alignment horizontal="left" vertical="center"/>
    </xf>
    <xf numFmtId="176" fontId="4" fillId="0" borderId="0" xfId="2479" applyNumberFormat="1" applyFont="1" applyAlignment="1">
      <alignment vertical="center"/>
    </xf>
    <xf numFmtId="0" fontId="12" fillId="0" borderId="0" xfId="2477" applyFont="1" applyAlignment="1">
      <alignment vertical="center"/>
    </xf>
    <xf numFmtId="0" fontId="8" fillId="0" borderId="0" xfId="2477" applyFont="1" applyAlignment="1">
      <alignment vertical="center"/>
    </xf>
    <xf numFmtId="0" fontId="11" fillId="0" borderId="0" xfId="2477" applyFont="1" applyAlignment="1">
      <alignment vertical="center"/>
    </xf>
    <xf numFmtId="0" fontId="7" fillId="0" borderId="0" xfId="2479" applyFont="1" applyAlignment="1">
      <alignment vertical="center"/>
    </xf>
    <xf numFmtId="176" fontId="5" fillId="0" borderId="0" xfId="2479" applyNumberFormat="1" applyFont="1" applyAlignment="1">
      <alignment horizontal="center" vertical="center"/>
    </xf>
    <xf numFmtId="241" fontId="7" fillId="0" borderId="0" xfId="2382" applyNumberFormat="1" applyFont="1" applyAlignment="1">
      <alignment vertical="center"/>
    </xf>
    <xf numFmtId="242" fontId="7" fillId="0" borderId="0" xfId="2382" applyNumberFormat="1" applyFont="1" applyAlignment="1">
      <alignment vertical="center"/>
    </xf>
    <xf numFmtId="244" fontId="4" fillId="0" borderId="0" xfId="2479" applyNumberFormat="1" applyFont="1" applyAlignment="1">
      <alignment vertical="center" shrinkToFit="1"/>
    </xf>
    <xf numFmtId="0" fontId="97" fillId="0" borderId="0" xfId="0" applyFont="1">
      <alignment vertical="center"/>
    </xf>
    <xf numFmtId="0" fontId="10" fillId="0" borderId="0" xfId="2477" applyFont="1" applyAlignment="1">
      <alignment vertical="center"/>
    </xf>
    <xf numFmtId="0" fontId="100" fillId="0" borderId="0" xfId="2477" applyFont="1" applyAlignment="1">
      <alignment vertical="center"/>
    </xf>
    <xf numFmtId="0" fontId="101" fillId="0" borderId="0" xfId="2477" applyFont="1" applyAlignment="1">
      <alignment vertical="center"/>
    </xf>
    <xf numFmtId="0" fontId="101" fillId="0" borderId="0" xfId="2477" applyFont="1" applyAlignment="1">
      <alignment horizontal="right" vertical="center"/>
    </xf>
    <xf numFmtId="0" fontId="102" fillId="0" borderId="0" xfId="2477" applyFont="1" applyAlignment="1">
      <alignment vertical="center"/>
    </xf>
    <xf numFmtId="0" fontId="102" fillId="0" borderId="0" xfId="2477" applyFont="1" applyAlignment="1">
      <alignment horizontal="left" vertical="center"/>
    </xf>
    <xf numFmtId="0" fontId="102" fillId="0" borderId="0" xfId="0" applyFont="1">
      <alignment vertical="center"/>
    </xf>
    <xf numFmtId="0" fontId="103" fillId="0" borderId="0" xfId="0" applyFont="1" applyAlignment="1">
      <alignment horizontal="left" vertical="center"/>
    </xf>
    <xf numFmtId="42" fontId="102" fillId="0" borderId="0" xfId="2382" applyNumberFormat="1" applyFont="1" applyAlignment="1">
      <alignment horizontal="center" vertical="center"/>
    </xf>
    <xf numFmtId="42" fontId="102" fillId="0" borderId="0" xfId="2382" applyNumberFormat="1" applyFont="1" applyAlignment="1">
      <alignment horizontal="left" vertical="center"/>
    </xf>
    <xf numFmtId="0" fontId="104" fillId="0" borderId="0" xfId="2477" applyFont="1" applyAlignment="1">
      <alignment vertical="center"/>
    </xf>
    <xf numFmtId="0" fontId="105" fillId="0" borderId="0" xfId="2477" applyFont="1" applyAlignment="1">
      <alignment horizontal="left" vertical="center"/>
    </xf>
    <xf numFmtId="183" fontId="102" fillId="0" borderId="0" xfId="2477" applyNumberFormat="1" applyFont="1" applyAlignment="1">
      <alignment horizontal="left" vertical="center" shrinkToFit="1"/>
    </xf>
    <xf numFmtId="0" fontId="104" fillId="0" borderId="0" xfId="2477" applyFont="1" applyAlignment="1">
      <alignment horizontal="left" vertical="center"/>
    </xf>
    <xf numFmtId="176" fontId="106" fillId="0" borderId="0" xfId="2479" applyNumberFormat="1" applyFont="1" applyAlignment="1">
      <alignment horizontal="left" vertical="center"/>
    </xf>
    <xf numFmtId="176" fontId="108" fillId="0" borderId="0" xfId="2479" applyNumberFormat="1" applyFont="1" applyAlignment="1">
      <alignment horizontal="center" vertical="center" shrinkToFit="1"/>
    </xf>
    <xf numFmtId="176" fontId="108" fillId="0" borderId="0" xfId="2479" applyNumberFormat="1" applyFont="1" applyAlignment="1">
      <alignment horizontal="center" vertical="center"/>
    </xf>
    <xf numFmtId="244" fontId="108" fillId="0" borderId="0" xfId="2479" applyNumberFormat="1" applyFont="1" applyAlignment="1">
      <alignment horizontal="center" vertical="center" shrinkToFit="1"/>
    </xf>
    <xf numFmtId="0" fontId="108" fillId="0" borderId="0" xfId="2479" applyFont="1" applyAlignment="1">
      <alignment horizontal="center" vertical="center" shrinkToFit="1"/>
    </xf>
    <xf numFmtId="176" fontId="108" fillId="0" borderId="0" xfId="2479" applyNumberFormat="1" applyFont="1" applyAlignment="1">
      <alignment horizontal="left" vertical="center" shrinkToFit="1"/>
    </xf>
    <xf numFmtId="41" fontId="108" fillId="0" borderId="0" xfId="2382" applyFont="1" applyFill="1" applyBorder="1" applyAlignment="1">
      <alignment horizontal="center" vertical="center" shrinkToFit="1"/>
    </xf>
    <xf numFmtId="0" fontId="108" fillId="0" borderId="0" xfId="2479" applyFont="1" applyAlignment="1">
      <alignment vertical="center"/>
    </xf>
    <xf numFmtId="0" fontId="108" fillId="0" borderId="0" xfId="2479" applyFont="1" applyAlignment="1">
      <alignment vertical="center" shrinkToFit="1"/>
    </xf>
    <xf numFmtId="176" fontId="103" fillId="0" borderId="0" xfId="2479" applyNumberFormat="1" applyFont="1" applyAlignment="1">
      <alignment horizontal="distributed" vertical="center"/>
    </xf>
    <xf numFmtId="176" fontId="103" fillId="0" borderId="0" xfId="2479" applyNumberFormat="1" applyFont="1" applyAlignment="1">
      <alignment horizontal="left" vertical="center"/>
    </xf>
    <xf numFmtId="176" fontId="77" fillId="0" borderId="0" xfId="2479" applyNumberFormat="1" applyFont="1" applyAlignment="1">
      <alignment horizontal="center" vertical="center"/>
    </xf>
    <xf numFmtId="244" fontId="77" fillId="0" borderId="0" xfId="2479" applyNumberFormat="1" applyFont="1" applyAlignment="1">
      <alignment horizontal="center" vertical="center" shrinkToFit="1"/>
    </xf>
    <xf numFmtId="0" fontId="77" fillId="0" borderId="0" xfId="2479" applyFont="1" applyAlignment="1">
      <alignment vertical="center" shrinkToFit="1"/>
    </xf>
    <xf numFmtId="176" fontId="77" fillId="0" borderId="0" xfId="2479" applyNumberFormat="1" applyFont="1" applyAlignment="1">
      <alignment horizontal="center" vertical="center" shrinkToFit="1"/>
    </xf>
    <xf numFmtId="0" fontId="77" fillId="0" borderId="0" xfId="2479" applyFont="1" applyAlignment="1">
      <alignment vertical="center"/>
    </xf>
    <xf numFmtId="0" fontId="105" fillId="0" borderId="2" xfId="2477" applyFont="1" applyBorder="1" applyAlignment="1">
      <alignment horizontal="center" vertical="center"/>
    </xf>
    <xf numFmtId="176" fontId="105" fillId="0" borderId="2" xfId="2477" applyNumberFormat="1" applyFont="1" applyBorder="1" applyAlignment="1">
      <alignment horizontal="center" vertical="center"/>
    </xf>
    <xf numFmtId="176" fontId="105" fillId="0" borderId="2" xfId="2479" applyNumberFormat="1" applyFont="1" applyBorder="1" applyAlignment="1">
      <alignment horizontal="left" vertical="center"/>
    </xf>
    <xf numFmtId="0" fontId="9" fillId="0" borderId="2" xfId="2479" applyFont="1" applyBorder="1" applyAlignment="1">
      <alignment horizontal="center" vertical="center" shrinkToFit="1"/>
    </xf>
    <xf numFmtId="0" fontId="105" fillId="0" borderId="2" xfId="2479" applyFont="1" applyBorder="1" applyAlignment="1">
      <alignment horizontal="center" vertical="center"/>
    </xf>
    <xf numFmtId="244" fontId="105" fillId="0" borderId="2" xfId="2479" applyNumberFormat="1" applyFont="1" applyBorder="1" applyAlignment="1">
      <alignment horizontal="center" vertical="center" shrinkToFit="1"/>
    </xf>
    <xf numFmtId="41" fontId="105" fillId="0" borderId="2" xfId="2479" applyNumberFormat="1" applyFont="1" applyBorder="1" applyAlignment="1">
      <alignment horizontal="right" vertical="center" shrinkToFit="1"/>
    </xf>
    <xf numFmtId="41" fontId="105" fillId="0" borderId="2" xfId="2479" applyNumberFormat="1" applyFont="1" applyBorder="1" applyAlignment="1">
      <alignment horizontal="right" vertical="center"/>
    </xf>
    <xf numFmtId="0" fontId="9" fillId="0" borderId="2" xfId="2479" applyFont="1" applyBorder="1" applyAlignment="1">
      <alignment horizontal="center" vertical="center"/>
    </xf>
    <xf numFmtId="0" fontId="105" fillId="0" borderId="1" xfId="2479" applyFont="1" applyBorder="1" applyAlignment="1">
      <alignment horizontal="left" vertical="center"/>
    </xf>
    <xf numFmtId="0" fontId="105" fillId="0" borderId="32" xfId="2479" applyFont="1" applyBorder="1" applyAlignment="1">
      <alignment horizontal="left" vertical="center"/>
    </xf>
    <xf numFmtId="41" fontId="105" fillId="0" borderId="2" xfId="2382" applyFont="1" applyFill="1" applyBorder="1" applyAlignment="1">
      <alignment horizontal="right" vertical="center" shrinkToFit="1"/>
    </xf>
    <xf numFmtId="176" fontId="105" fillId="0" borderId="2" xfId="2479" applyNumberFormat="1" applyFont="1" applyBorder="1" applyAlignment="1">
      <alignment horizontal="center" vertical="center"/>
    </xf>
    <xf numFmtId="0" fontId="109" fillId="0" borderId="2" xfId="0" applyFont="1" applyBorder="1" applyAlignment="1">
      <alignment horizontal="left" vertical="center"/>
    </xf>
    <xf numFmtId="0" fontId="110" fillId="0" borderId="2" xfId="0" applyFont="1" applyBorder="1" applyAlignment="1">
      <alignment horizontal="center" vertical="center" shrinkToFit="1"/>
    </xf>
    <xf numFmtId="0" fontId="110" fillId="0" borderId="2" xfId="0" applyFont="1" applyBorder="1" applyAlignment="1">
      <alignment horizontal="center" vertical="center"/>
    </xf>
    <xf numFmtId="244" fontId="110" fillId="0" borderId="2" xfId="0" applyNumberFormat="1" applyFont="1" applyBorder="1" applyAlignment="1">
      <alignment horizontal="center" vertical="center"/>
    </xf>
    <xf numFmtId="176" fontId="110" fillId="0" borderId="2" xfId="0" applyNumberFormat="1" applyFont="1" applyBorder="1">
      <alignment vertical="center"/>
    </xf>
    <xf numFmtId="41" fontId="110" fillId="0" borderId="2" xfId="0" applyNumberFormat="1" applyFont="1" applyBorder="1" applyAlignment="1">
      <alignment vertical="center" shrinkToFit="1"/>
    </xf>
    <xf numFmtId="41" fontId="110" fillId="0" borderId="2" xfId="0" applyNumberFormat="1" applyFont="1" applyBorder="1" applyAlignment="1">
      <alignment horizontal="center" vertical="center" shrinkToFit="1"/>
    </xf>
    <xf numFmtId="244" fontId="110" fillId="0" borderId="2" xfId="0" applyNumberFormat="1" applyFont="1" applyBorder="1" applyAlignment="1">
      <alignment horizontal="center" vertical="center" shrinkToFit="1"/>
    </xf>
    <xf numFmtId="41" fontId="110" fillId="0" borderId="2" xfId="2477" applyNumberFormat="1" applyFont="1" applyBorder="1" applyAlignment="1">
      <alignment horizontal="right" vertical="center" shrinkToFit="1"/>
    </xf>
    <xf numFmtId="41" fontId="110" fillId="0" borderId="2" xfId="2477" applyNumberFormat="1" applyFont="1" applyBorder="1" applyAlignment="1" applyProtection="1">
      <alignment horizontal="right" vertical="center" shrinkToFit="1"/>
      <protection locked="0"/>
    </xf>
    <xf numFmtId="41" fontId="109" fillId="0" borderId="2" xfId="0" applyNumberFormat="1" applyFont="1" applyBorder="1" applyAlignment="1">
      <alignment horizontal="center" vertical="center" shrinkToFit="1"/>
    </xf>
    <xf numFmtId="42" fontId="110" fillId="0" borderId="2" xfId="0" applyNumberFormat="1" applyFont="1" applyBorder="1" applyAlignment="1">
      <alignment vertical="center" shrinkToFit="1"/>
    </xf>
    <xf numFmtId="0" fontId="110" fillId="0" borderId="2" xfId="0" applyFont="1" applyBorder="1" applyAlignment="1">
      <alignment horizontal="center" vertical="center" wrapText="1" shrinkToFit="1"/>
    </xf>
    <xf numFmtId="0" fontId="110" fillId="8" borderId="2" xfId="2471" quotePrefix="1" applyFont="1" applyFill="1" applyBorder="1" applyAlignment="1">
      <alignment horizontal="center" vertical="center" wrapText="1"/>
    </xf>
    <xf numFmtId="0" fontId="106" fillId="0" borderId="0" xfId="0" applyFont="1">
      <alignment vertical="center"/>
    </xf>
    <xf numFmtId="0" fontId="111" fillId="0" borderId="0" xfId="0" applyFont="1">
      <alignment vertical="center"/>
    </xf>
    <xf numFmtId="41" fontId="111" fillId="0" borderId="0" xfId="2382" applyFont="1" applyAlignment="1">
      <alignment vertical="center"/>
    </xf>
    <xf numFmtId="0" fontId="103" fillId="0" borderId="0" xfId="0" applyFont="1" applyAlignment="1">
      <alignment horizontal="center" vertical="center"/>
    </xf>
    <xf numFmtId="0" fontId="103" fillId="0" borderId="0" xfId="0" applyFont="1">
      <alignment vertical="center"/>
    </xf>
    <xf numFmtId="0" fontId="77" fillId="0" borderId="0" xfId="0" applyFont="1">
      <alignment vertical="center"/>
    </xf>
    <xf numFmtId="41" fontId="77" fillId="0" borderId="0" xfId="2382" applyFont="1" applyAlignment="1">
      <alignment vertical="center"/>
    </xf>
    <xf numFmtId="0" fontId="103" fillId="0" borderId="21" xfId="0" applyFont="1" applyBorder="1" applyAlignment="1">
      <alignment horizontal="center" vertical="center"/>
    </xf>
    <xf numFmtId="0" fontId="103" fillId="0" borderId="21" xfId="0" applyFont="1" applyBorder="1" applyAlignment="1">
      <alignment horizontal="left" vertical="center"/>
    </xf>
    <xf numFmtId="0" fontId="103" fillId="0" borderId="0" xfId="0" applyFont="1" applyAlignment="1">
      <alignment horizontal="right" vertical="center"/>
    </xf>
    <xf numFmtId="42" fontId="103" fillId="0" borderId="0" xfId="2462" applyFont="1" applyAlignment="1">
      <alignment vertical="center"/>
    </xf>
    <xf numFmtId="0" fontId="103" fillId="0" borderId="0" xfId="2382" applyNumberFormat="1" applyFont="1" applyAlignment="1">
      <alignment vertical="center"/>
    </xf>
    <xf numFmtId="0" fontId="103" fillId="0" borderId="14" xfId="0" applyFont="1" applyBorder="1" applyAlignment="1">
      <alignment horizontal="center" vertical="center"/>
    </xf>
    <xf numFmtId="41" fontId="103" fillId="0" borderId="2" xfId="2382" applyFont="1" applyBorder="1" applyAlignment="1">
      <alignment vertical="center"/>
    </xf>
    <xf numFmtId="0" fontId="103" fillId="0" borderId="1" xfId="0" quotePrefix="1" applyFont="1" applyBorder="1" applyAlignment="1">
      <alignment horizontal="left" vertical="center" indent="1"/>
    </xf>
    <xf numFmtId="0" fontId="103" fillId="0" borderId="14" xfId="0" applyFont="1" applyBorder="1" applyAlignment="1">
      <alignment horizontal="distributed" vertical="center"/>
    </xf>
    <xf numFmtId="0" fontId="103" fillId="0" borderId="1" xfId="0" applyFont="1" applyBorder="1" applyAlignment="1">
      <alignment horizontal="left" vertical="center"/>
    </xf>
    <xf numFmtId="0" fontId="103" fillId="0" borderId="32" xfId="0" applyFont="1" applyBorder="1" applyAlignment="1">
      <alignment horizontal="left" vertical="center"/>
    </xf>
    <xf numFmtId="41" fontId="103" fillId="0" borderId="1" xfId="2382" applyFont="1" applyBorder="1" applyAlignment="1">
      <alignment horizontal="center" vertical="center"/>
    </xf>
    <xf numFmtId="41" fontId="103" fillId="0" borderId="32" xfId="2382" applyFont="1" applyBorder="1" applyAlignment="1">
      <alignment horizontal="center" vertical="center"/>
    </xf>
    <xf numFmtId="0" fontId="103" fillId="0" borderId="1" xfId="0" applyFont="1" applyBorder="1" applyAlignment="1">
      <alignment horizontal="right" vertical="center"/>
    </xf>
    <xf numFmtId="10" fontId="103" fillId="0" borderId="32" xfId="0" applyNumberFormat="1" applyFont="1" applyBorder="1" applyAlignment="1">
      <alignment horizontal="left" vertical="center"/>
    </xf>
    <xf numFmtId="41" fontId="103" fillId="0" borderId="2" xfId="2382" applyFont="1" applyFill="1" applyBorder="1" applyAlignment="1">
      <alignment vertical="center"/>
    </xf>
    <xf numFmtId="0" fontId="103" fillId="0" borderId="1" xfId="0" applyFont="1" applyBorder="1" applyAlignment="1">
      <alignment horizontal="right" vertical="center" shrinkToFit="1"/>
    </xf>
    <xf numFmtId="10" fontId="103" fillId="0" borderId="32" xfId="0" applyNumberFormat="1" applyFont="1" applyBorder="1" applyAlignment="1">
      <alignment horizontal="left" vertical="center" shrinkToFit="1"/>
    </xf>
    <xf numFmtId="243" fontId="103" fillId="0" borderId="32" xfId="0" applyNumberFormat="1" applyFont="1" applyBorder="1" applyAlignment="1">
      <alignment horizontal="left" vertical="center" shrinkToFit="1"/>
    </xf>
    <xf numFmtId="0" fontId="102" fillId="0" borderId="0" xfId="0" applyFont="1" applyAlignment="1">
      <alignment horizontal="right" vertical="center"/>
    </xf>
    <xf numFmtId="244" fontId="109" fillId="0" borderId="2" xfId="0" applyNumberFormat="1" applyFont="1" applyBorder="1" applyAlignment="1">
      <alignment horizontal="center" vertical="center" shrinkToFit="1"/>
    </xf>
    <xf numFmtId="41" fontId="109" fillId="0" borderId="2" xfId="2477" applyNumberFormat="1" applyFont="1" applyBorder="1" applyAlignment="1">
      <alignment horizontal="right" vertical="center" shrinkToFit="1"/>
    </xf>
    <xf numFmtId="41" fontId="109" fillId="0" borderId="2" xfId="2477" applyNumberFormat="1" applyFont="1" applyBorder="1" applyAlignment="1" applyProtection="1">
      <alignment horizontal="right" vertical="center" shrinkToFit="1"/>
      <protection locked="0"/>
    </xf>
    <xf numFmtId="41" fontId="4" fillId="0" borderId="0" xfId="2382" applyFont="1" applyAlignment="1">
      <alignment vertical="center"/>
    </xf>
    <xf numFmtId="41" fontId="4" fillId="0" borderId="0" xfId="2382" applyFont="1" applyAlignment="1">
      <alignment horizontal="center" vertical="center"/>
    </xf>
    <xf numFmtId="41" fontId="5" fillId="0" borderId="0" xfId="2382" applyFont="1" applyAlignment="1">
      <alignment horizontal="center" vertical="center"/>
    </xf>
    <xf numFmtId="42" fontId="109" fillId="0" borderId="2" xfId="0" applyNumberFormat="1" applyFont="1" applyBorder="1">
      <alignment vertical="center"/>
    </xf>
    <xf numFmtId="42" fontId="110" fillId="0" borderId="2" xfId="0" applyNumberFormat="1" applyFont="1" applyBorder="1">
      <alignment vertical="center"/>
    </xf>
    <xf numFmtId="10" fontId="4" fillId="0" borderId="0" xfId="2488" applyNumberFormat="1" applyFont="1" applyAlignment="1">
      <alignment vertical="center" shrinkToFit="1"/>
    </xf>
    <xf numFmtId="41" fontId="110" fillId="0" borderId="2" xfId="0" applyNumberFormat="1" applyFont="1" applyBorder="1" applyAlignment="1">
      <alignment horizontal="center" vertical="center" wrapText="1" shrinkToFit="1"/>
    </xf>
    <xf numFmtId="41" fontId="109" fillId="0" borderId="2" xfId="0" applyNumberFormat="1" applyFont="1" applyBorder="1" applyAlignment="1">
      <alignment vertical="center"/>
    </xf>
    <xf numFmtId="41" fontId="109" fillId="0" borderId="0" xfId="0" applyNumberFormat="1" applyFont="1" applyBorder="1" applyAlignment="1">
      <alignment horizontal="center" vertical="center" shrinkToFit="1"/>
    </xf>
    <xf numFmtId="244" fontId="109" fillId="0" borderId="0" xfId="0" applyNumberFormat="1" applyFont="1" applyBorder="1" applyAlignment="1">
      <alignment horizontal="center" vertical="center" shrinkToFit="1"/>
    </xf>
    <xf numFmtId="41" fontId="109" fillId="0" borderId="0" xfId="2477" applyNumberFormat="1" applyFont="1" applyBorder="1" applyAlignment="1">
      <alignment horizontal="right" vertical="center" shrinkToFit="1"/>
    </xf>
    <xf numFmtId="41" fontId="109" fillId="0" borderId="0" xfId="2477" applyNumberFormat="1" applyFont="1" applyBorder="1" applyAlignment="1" applyProtection="1">
      <alignment horizontal="right" vertical="center" shrinkToFit="1"/>
      <protection locked="0"/>
    </xf>
    <xf numFmtId="41" fontId="110" fillId="0" borderId="0" xfId="0" applyNumberFormat="1" applyFont="1" applyBorder="1" applyAlignment="1">
      <alignment horizontal="center" vertical="center" shrinkToFit="1"/>
    </xf>
    <xf numFmtId="31" fontId="98" fillId="0" borderId="0" xfId="2477" applyNumberFormat="1" applyFont="1" applyAlignment="1">
      <alignment vertical="center" shrinkToFit="1"/>
    </xf>
    <xf numFmtId="0" fontId="10" fillId="0" borderId="0" xfId="0" applyFont="1">
      <alignment vertical="center"/>
    </xf>
    <xf numFmtId="42" fontId="103" fillId="0" borderId="0" xfId="0" applyNumberFormat="1" applyFont="1" applyAlignment="1">
      <alignment horizontal="left" vertical="center"/>
    </xf>
    <xf numFmtId="0" fontId="103" fillId="0" borderId="0" xfId="0" applyFont="1" applyAlignment="1">
      <alignment horizontal="left" vertical="center"/>
    </xf>
    <xf numFmtId="42" fontId="101" fillId="0" borderId="0" xfId="2462" applyFont="1" applyAlignment="1">
      <alignment horizontal="center" vertical="center"/>
    </xf>
    <xf numFmtId="183" fontId="101" fillId="0" borderId="0" xfId="2477" applyNumberFormat="1" applyFont="1" applyAlignment="1">
      <alignment horizontal="left" vertical="center"/>
    </xf>
    <xf numFmtId="0" fontId="99" fillId="0" borderId="0" xfId="2477" applyFont="1" applyAlignment="1">
      <alignment horizontal="center" vertical="center"/>
    </xf>
    <xf numFmtId="0" fontId="105" fillId="0" borderId="1" xfId="0" applyFont="1" applyBorder="1" applyAlignment="1">
      <alignment horizontal="right" vertical="center"/>
    </xf>
    <xf numFmtId="0" fontId="105" fillId="0" borderId="32" xfId="0" applyFont="1" applyBorder="1" applyAlignment="1">
      <alignment horizontal="right" vertical="center"/>
    </xf>
    <xf numFmtId="0" fontId="103" fillId="0" borderId="14" xfId="0" applyFont="1" applyBorder="1" applyAlignment="1">
      <alignment horizontal="center" vertical="center"/>
    </xf>
    <xf numFmtId="0" fontId="103" fillId="0" borderId="32" xfId="0" applyFont="1" applyBorder="1" applyAlignment="1">
      <alignment horizontal="center" vertical="center"/>
    </xf>
    <xf numFmtId="0" fontId="103" fillId="0" borderId="1" xfId="0" applyFont="1" applyBorder="1" applyAlignment="1">
      <alignment horizontal="left" vertical="center"/>
    </xf>
    <xf numFmtId="0" fontId="103" fillId="0" borderId="32" xfId="0" applyFont="1" applyBorder="1" applyAlignment="1">
      <alignment horizontal="left" vertical="center"/>
    </xf>
    <xf numFmtId="0" fontId="103" fillId="0" borderId="1" xfId="0" applyFont="1" applyBorder="1" applyAlignment="1">
      <alignment horizontal="center" vertical="center"/>
    </xf>
    <xf numFmtId="0" fontId="105" fillId="0" borderId="21" xfId="0" applyFont="1" applyBorder="1" applyAlignment="1">
      <alignment horizontal="left" vertical="center"/>
    </xf>
    <xf numFmtId="0" fontId="103" fillId="0" borderId="14" xfId="0" applyFont="1" applyBorder="1" applyAlignment="1">
      <alignment horizontal="distributed" vertical="center"/>
    </xf>
    <xf numFmtId="41" fontId="103" fillId="0" borderId="1" xfId="2382" applyFont="1" applyBorder="1" applyAlignment="1">
      <alignment horizontal="center" vertical="center"/>
    </xf>
    <xf numFmtId="41" fontId="103" fillId="0" borderId="32" xfId="2382" applyFont="1" applyBorder="1" applyAlignment="1">
      <alignment horizontal="center" vertical="center"/>
    </xf>
    <xf numFmtId="41" fontId="9" fillId="0" borderId="1" xfId="2382" applyFont="1" applyBorder="1" applyAlignment="1">
      <alignment horizontal="left" vertical="center"/>
    </xf>
    <xf numFmtId="41" fontId="9" fillId="0" borderId="32" xfId="2382" applyFont="1" applyBorder="1" applyAlignment="1">
      <alignment horizontal="left" vertical="center"/>
    </xf>
    <xf numFmtId="41" fontId="103" fillId="0" borderId="1" xfId="2382" applyFont="1" applyFill="1" applyBorder="1" applyAlignment="1">
      <alignment horizontal="center" vertical="center"/>
    </xf>
    <xf numFmtId="41" fontId="103" fillId="0" borderId="32" xfId="2382" applyFont="1" applyFill="1" applyBorder="1" applyAlignment="1">
      <alignment horizontal="center" vertical="center"/>
    </xf>
    <xf numFmtId="41" fontId="103" fillId="0" borderId="1" xfId="2382" applyFont="1" applyFill="1" applyBorder="1" applyAlignment="1">
      <alignment horizontal="left" vertical="center"/>
    </xf>
    <xf numFmtId="0" fontId="10" fillId="0" borderId="32" xfId="0" applyFont="1" applyBorder="1">
      <alignment vertical="center"/>
    </xf>
    <xf numFmtId="41" fontId="103" fillId="0" borderId="32" xfId="2382" applyFont="1" applyFill="1" applyBorder="1" applyAlignment="1">
      <alignment horizontal="left" vertical="center"/>
    </xf>
    <xf numFmtId="0" fontId="103" fillId="0" borderId="0" xfId="0" applyFont="1" applyAlignment="1">
      <alignment horizontal="left" vertical="center" indent="1"/>
    </xf>
    <xf numFmtId="0" fontId="103" fillId="0" borderId="21" xfId="0" applyFont="1" applyBorder="1" applyAlignment="1">
      <alignment horizontal="left" vertical="center" indent="1"/>
    </xf>
    <xf numFmtId="0" fontId="105" fillId="0" borderId="1" xfId="2479" applyFont="1" applyBorder="1" applyAlignment="1">
      <alignment horizontal="left" vertical="center"/>
    </xf>
    <xf numFmtId="0" fontId="105" fillId="0" borderId="32" xfId="2479" applyFont="1" applyBorder="1" applyAlignment="1">
      <alignment horizontal="left" vertical="center"/>
    </xf>
    <xf numFmtId="176" fontId="105" fillId="0" borderId="1" xfId="2479" applyNumberFormat="1" applyFont="1" applyBorder="1" applyAlignment="1">
      <alignment horizontal="center" vertical="center"/>
    </xf>
    <xf numFmtId="176" fontId="105" fillId="0" borderId="32" xfId="2479" applyNumberFormat="1" applyFont="1" applyBorder="1" applyAlignment="1">
      <alignment horizontal="center" vertical="center"/>
    </xf>
    <xf numFmtId="41" fontId="105" fillId="0" borderId="2" xfId="2382" applyFont="1" applyFill="1" applyBorder="1" applyAlignment="1">
      <alignment horizontal="center" vertical="center"/>
    </xf>
    <xf numFmtId="0" fontId="105" fillId="0" borderId="2" xfId="2477" applyFont="1" applyBorder="1" applyAlignment="1">
      <alignment horizontal="center" vertical="center"/>
    </xf>
    <xf numFmtId="0" fontId="105" fillId="0" borderId="2" xfId="2477" applyFont="1" applyBorder="1" applyAlignment="1">
      <alignment horizontal="center" vertical="center" shrinkToFit="1"/>
    </xf>
    <xf numFmtId="244" fontId="105" fillId="0" borderId="2" xfId="2477" applyNumberFormat="1" applyFont="1" applyBorder="1" applyAlignment="1">
      <alignment horizontal="center" vertical="center"/>
    </xf>
    <xf numFmtId="41" fontId="109" fillId="0" borderId="1" xfId="0" applyNumberFormat="1" applyFont="1" applyBorder="1" applyAlignment="1">
      <alignment horizontal="center" vertical="center" shrinkToFit="1"/>
    </xf>
    <xf numFmtId="41" fontId="109" fillId="0" borderId="32" xfId="0" applyNumberFormat="1" applyFont="1" applyBorder="1" applyAlignment="1">
      <alignment horizontal="center" vertical="center" shrinkToFit="1"/>
    </xf>
  </cellXfs>
  <cellStyles count="2489">
    <cellStyle name="          _x000d__x000a_386grabber=vga.3gr_x000d__x000a_" xfId="1"/>
    <cellStyle name="#" xfId="2"/>
    <cellStyle name="#,##0" xfId="3"/>
    <cellStyle name="#,##0.0" xfId="4"/>
    <cellStyle name="#,##0.00" xfId="5"/>
    <cellStyle name="#,##0.000" xfId="6"/>
    <cellStyle name="#,##0_(주)부강건축사사무소-동문고등학교" xfId="7"/>
    <cellStyle name="#_(10.22) - 대구대학교 DU글로벌라운지 설치공사" xfId="8"/>
    <cellStyle name="#_(내역서) - 화본역 철도관사 리모델링공사" xfId="9"/>
    <cellStyle name="#_원가계산(표준)" xfId="10"/>
    <cellStyle name="_x0004__x0004__x0019__x001b__x0004_$_x0010__x0010__x0008__x0001_" xfId="11"/>
    <cellStyle name="%(+,-,0)" xfId="12"/>
    <cellStyle name="(##.00)" xfId="13"/>
    <cellStyle name="(△콤마)" xfId="14"/>
    <cellStyle name="(1)" xfId="15"/>
    <cellStyle name="(백분율)" xfId="16"/>
    <cellStyle name="(콤마)" xfId="17"/>
    <cellStyle name="??_x000c_둄_x001b__x000d_|?_x0001_?_x0003__x0014__x0007__x0001__x0001_" xfId="18"/>
    <cellStyle name="??&amp;O?&amp;H?_x0008__x000f__x0007_?_x0007__x0001__x0001_" xfId="19"/>
    <cellStyle name="??&amp;O?&amp;H?_x0008_??_x0007__x0001__x0001_" xfId="20"/>
    <cellStyle name="??&amp;쏗?뷐9_x0008__x0011__x0007_?_x0007__x0001__x0001_" xfId="21"/>
    <cellStyle name="?W?_laroux" xfId="22"/>
    <cellStyle name="_(1.14) - 신평2동 자치센터 체력단련실 개보수공사" xfId="23"/>
    <cellStyle name="_(1.29) - 경구중고등 이전신축(강당 2F)" xfId="24"/>
    <cellStyle name="_(10.22) - 대구대학교 DU글로벌라운지 설치공사" xfId="25"/>
    <cellStyle name="_(10.8 내역수정) - 대명동캠퍼스 외부바닥 포장공사" xfId="26"/>
    <cellStyle name="_(11.1) - 대구대학교 공학7호관 외3건 증축공사" xfId="27"/>
    <cellStyle name="_(11.4)상모고등학교 급식실 현대화사업" xfId="28"/>
    <cellStyle name="_(3.14) - 영주여자고등학교 급식소 및 다목적강당 증축공사" xfId="29"/>
    <cellStyle name="_(3.31) - 친환경미생물 증식시설 신축공사" xfId="30"/>
    <cellStyle name="_(5.24수정) - 영남대역 지하진입광장 조성공사(건축)" xfId="31"/>
    <cellStyle name="_(6.16 건축내역) -창수초등학교 화장실 개선공사" xfId="32"/>
    <cellStyle name="_(가칭)고령중학교 교사 신축공사(파일수정)" xfId="33"/>
    <cellStyle name="_(건축내역) - 상모고등학교 급식실 현대화사업(개보수)" xfId="34"/>
    <cellStyle name="_(내역서) - 덕곡면보건지소 신축공사" xfId="35"/>
    <cellStyle name="_(내역서-9.5)고령초등학교 과학실인테리어공사 및 환경개선공사" xfId="36"/>
    <cellStyle name="_(전체분내역서) - 구미상모고등학교 급식실현대화사업" xfId="37"/>
    <cellStyle name="_(최종본10.18)(가칭)형곡고등학교 교사신축 BTL사업 기본설계용역" xfId="38"/>
    <cellStyle name="_(표준품셈원가계산)-예제" xfId="39"/>
    <cellStyle name="_01-가로등(삼성상용차)" xfId="40"/>
    <cellStyle name="_04.산남 현관문" xfId="41"/>
    <cellStyle name="_0803" xfId="42"/>
    <cellStyle name="_1.전기내역서(0928)(1차분)" xfId="43"/>
    <cellStyle name="_101-대구제일중(전기-고압)" xfId="44"/>
    <cellStyle name="_101-수성중(전기-고압)-11" xfId="45"/>
    <cellStyle name="_2.통신내역서" xfId="46"/>
    <cellStyle name="_2.통신내역서(0928)(1차분)" xfId="47"/>
    <cellStyle name="_2-4.상반기실적부문별요약" xfId="48"/>
    <cellStyle name="_2-4.상반기실적부문별요약(표지및목차포함)" xfId="49"/>
    <cellStyle name="_2-4.상반기실적부문별요약(표지및목차포함)_1" xfId="50"/>
    <cellStyle name="_2-4.상반기실적부문별요약_1" xfId="51"/>
    <cellStyle name="_3.23-경상북도교육연수원종합복지관증축공사" xfId="52"/>
    <cellStyle name="_'99상반기경영개선활동결과(게시용)" xfId="53"/>
    <cellStyle name="_BOQ(Hang Lung)" xfId="54"/>
    <cellStyle name="_BOQ(Hang Lung-rev1)" xfId="55"/>
    <cellStyle name="_cctv내역서" xfId="56"/>
    <cellStyle name="_KIL11107비교xls" xfId="57"/>
    <cellStyle name="_LG2,3,4,6층(0313)" xfId="58"/>
    <cellStyle name="_summary for MTRC P3" xfId="59"/>
    <cellStyle name="_Unit rate &amp; Quantity" xfId="60"/>
    <cellStyle name="_감삼중학교교사증축공사3.3" xfId="61"/>
    <cellStyle name="_강서노인복지관통신관급내역서(방송)" xfId="62"/>
    <cellStyle name="_건축내역" xfId="63"/>
    <cellStyle name="_건축실행내역서(1)" xfId="64"/>
    <cellStyle name="_검사수수료" xfId="65"/>
    <cellStyle name="_경량기포콘크리트 일위대가" xfId="66"/>
    <cellStyle name="_경북교육연수원 식당 증축공사" xfId="67"/>
    <cellStyle name="_경상북도교육청 본관 장애인승강기 설치공사" xfId="68"/>
    <cellStyle name="_경상북도교육청 본관 장애인승강기 설치공사(변경건)" xfId="69"/>
    <cellStyle name="_경영개선활동상반기실적(990708)" xfId="70"/>
    <cellStyle name="_경영개선활동상반기실적(990708)_1" xfId="71"/>
    <cellStyle name="_경영개선활동상반기실적(990708)_2" xfId="72"/>
    <cellStyle name="_경영개선활성화방안(990802)" xfId="73"/>
    <cellStyle name="_경영개선활성화방안(990802)_1" xfId="74"/>
    <cellStyle name="_경쟁사" xfId="75"/>
    <cellStyle name="_경찰청입찰시개략실행(05-09-29)" xfId="76"/>
    <cellStyle name="_광주상무-실행제출(070720)3차" xfId="77"/>
    <cellStyle name="_광평초등학교 도서실 리모델링공사(8.4)" xfId="78"/>
    <cellStyle name="_구암고장애인편의시설" xfId="79"/>
    <cellStyle name="_구포3동공영주차장관급(주차관제)-1" xfId="80"/>
    <cellStyle name="_군위내역서(A동)" xfId="81"/>
    <cellStyle name="_궁안교用" xfId="82"/>
    <cellStyle name="_기계고발주" xfId="83"/>
    <cellStyle name="_남산-전기" xfId="84"/>
    <cellStyle name="_내역B동" xfId="85"/>
    <cellStyle name="_내역서" xfId="86"/>
    <cellStyle name="_내역서(남구청주차관제)" xfId="87"/>
    <cellStyle name="_내역서(전광판)-1" xfId="88"/>
    <cellStyle name="_노은리슈빌SKY건축공사내역서" xfId="89"/>
    <cellStyle name="_노후창호개체공사" xfId="90"/>
    <cellStyle name="_다목적강당(2.1)" xfId="91"/>
    <cellStyle name="_단가표" xfId="92"/>
    <cellStyle name="_단위중량" xfId="93"/>
    <cellStyle name="_달산대학用" xfId="94"/>
    <cellStyle name="_대관업무비" xfId="95"/>
    <cellStyle name="_대구 검사동 SOS어르신 마을 신축-전기(0822)" xfId="96"/>
    <cellStyle name="_대구아양초등학교급식시설현대화공사" xfId="97"/>
    <cellStyle name="_도급내역(매곡정수장)" xfId="98"/>
    <cellStyle name="_도원초등학교 급식시설 현대화공사" xfId="99"/>
    <cellStyle name="_동부 중학교 교사 증축공사 (최종)" xfId="100"/>
    <cellStyle name="_동원중 집행금액 현황" xfId="101"/>
    <cellStyle name="_디지펜복수학위연구소(6.11)" xfId="102"/>
    <cellStyle name="_매동초등학교신축공사(2006.11.10)" xfId="103"/>
    <cellStyle name="_민락동 내역서( 최종)" xfId="104"/>
    <cellStyle name="_반여2동공영주차장-1" xfId="105"/>
    <cellStyle name="_반여2동사통신내역서" xfId="106"/>
    <cellStyle name="_방송내역서" xfId="107"/>
    <cellStyle name="_방짜유기전문박물관전기공사" xfId="108"/>
    <cellStyle name="_별첨(계획서및실적서양식)" xfId="109"/>
    <cellStyle name="_별첨(계획서및실적서양식)_1" xfId="110"/>
    <cellStyle name="_보현산권역농촌마을2007.11.18(마을회관)" xfId="111"/>
    <cellStyle name="_부안지구투찰2" xfId="112"/>
    <cellStyle name="_분전반(kd-수산과학원)" xfId="113"/>
    <cellStyle name="_사상구청쓰레기투기-CCTV 내역서" xfId="114"/>
    <cellStyle name="_사용전검사비산정비" xfId="115"/>
    <cellStyle name="_산동 농협동로지소 청사 신축공사-1" xfId="116"/>
    <cellStyle name="_산동 농협동로지소 청사 신축공사-1_1" xfId="117"/>
    <cellStyle name="_삼덕 초등학교 교사 증축공사 (B)" xfId="118"/>
    <cellStyle name="_삼덕초 최종(2004.4.8.)" xfId="119"/>
    <cellStyle name="_상주세무서계약건7.29~9.30" xfId="120"/>
    <cellStyle name="_서부도서관토목" xfId="121"/>
    <cellStyle name="_서울 중앙우체국 인테리어공사(03.10.08)" xfId="122"/>
    <cellStyle name="_서울 중앙우체국 인테리어공사(04.03.29)철희실행(0417)" xfId="123"/>
    <cellStyle name="_설계내역(대구여고)" xfId="124"/>
    <cellStyle name="_설계내역(성보학교)" xfId="125"/>
    <cellStyle name="_설계변경관련" xfId="126"/>
    <cellStyle name="_설계서 용지" xfId="127"/>
    <cellStyle name="_설계예산서(참고)" xfId="128"/>
    <cellStyle name="_설비BM1" xfId="129"/>
    <cellStyle name="_설비내역서" xfId="130"/>
    <cellStyle name="_설비내역서(최근)" xfId="131"/>
    <cellStyle name="_수밀콘크리트(수정)" xfId="132"/>
    <cellStyle name="_수원영통관리비실행" xfId="133"/>
    <cellStyle name="_신명견적서 수정(재주)" xfId="134"/>
    <cellStyle name="_신평2동 자치센터 체력단련실 개보수공사" xfId="135"/>
    <cellStyle name="_실행보고(관리비)" xfId="136"/>
    <cellStyle name="_실행보고(교통안전)" xfId="137"/>
    <cellStyle name="_실행보고(기준)" xfId="138"/>
    <cellStyle name="_실행보고_수영장" xfId="139"/>
    <cellStyle name="_실행보고_수영장_02 실행보고_대전인동1공구(29410)" xfId="140"/>
    <cellStyle name="_실행보고_수영장_2003년 경상비&amp;공통가설" xfId="141"/>
    <cellStyle name="_실행보고_수영장_2004년 급여실행" xfId="142"/>
    <cellStyle name="_실행보고_수영장_박용인동백상록 실행보고" xfId="143"/>
    <cellStyle name="_실행보고_수영장_사본 - 02_2003년실행보고양식" xfId="144"/>
    <cellStyle name="_실행보고_수영장_실행보고(경주세계문화엑스포)" xfId="145"/>
    <cellStyle name="_실행보고_수영장_용인동백상록 실행보고" xfId="146"/>
    <cellStyle name="_실행예산(관리비)" xfId="147"/>
    <cellStyle name="_안전관리비" xfId="148"/>
    <cellStyle name="_안전관리비_00.실행예산(결재)" xfId="149"/>
    <cellStyle name="_양식" xfId="150"/>
    <cellStyle name="_양식_1" xfId="151"/>
    <cellStyle name="_양식_2" xfId="152"/>
    <cellStyle name="_영통리슈빌작업내역(최종)" xfId="153"/>
    <cellStyle name="_영해중 고등학교 교사 개축공사(교사동)" xfId="154"/>
    <cellStyle name="_예산액대비집행액" xfId="155"/>
    <cellStyle name="_용인IC 내역서(결재0413)" xfId="156"/>
    <cellStyle name="_울릉읍지역(가)" xfId="157"/>
    <cellStyle name="_울진고등학교B동교사증축 내역서" xfId="158"/>
    <cellStyle name="_원가계산" xfId="159"/>
    <cellStyle name="_원가계산(표준)" xfId="160"/>
    <cellStyle name="_원가-전기" xfId="161"/>
    <cellStyle name="_유강초수배전" xfId="162"/>
    <cellStyle name="_유기전기1(동영ENG내역)" xfId="163"/>
    <cellStyle name="_유첨3(서식)" xfId="164"/>
    <cellStyle name="_유첨3(서식)_1" xfId="165"/>
    <cellStyle name="_음대 심포니홀 바닥 설치공사-" xfId="166"/>
    <cellStyle name="_이곡_국민체육센터(수영장)_건립-전기(1105)" xfId="167"/>
    <cellStyle name="_인원계획표 " xfId="168"/>
    <cellStyle name="_인원계획표 _00.실행예산(결재)" xfId="169"/>
    <cellStyle name="_인원계획표 _07.복수리슈빌 미장" xfId="170"/>
    <cellStyle name="_인원계획표 _Book1" xfId="171"/>
    <cellStyle name="_인원계획표 _Book1_00.실행예산(결재)" xfId="172"/>
    <cellStyle name="_인원계획표 _Book1_07.복수리슈빌 미장" xfId="173"/>
    <cellStyle name="_인원계획표 _Book1_견적용내역" xfId="174"/>
    <cellStyle name="_인원계획표 _Book1_견적용내역(도급비교)" xfId="175"/>
    <cellStyle name="_인원계획표 _Book1_견적용내역(도급비교)_관저리슈빌최종실행1" xfId="176"/>
    <cellStyle name="_인원계획표 _Book1_견적용내역(도급비교)_관저리슈빌최종실행1_관저리슈빌최종실행1" xfId="177"/>
    <cellStyle name="_인원계획표 _Book1_견적용내역_관저리슈빌최종실행1" xfId="178"/>
    <cellStyle name="_인원계획표 _Book1_견적용내역_관저리슈빌최종실행1_관저리슈빌최종실행1" xfId="179"/>
    <cellStyle name="_인원계획표 _Book1_관저리슈빌최종실행(1224)" xfId="180"/>
    <cellStyle name="_인원계획표 _Book1_관저리슈빌최종실행(1224)_관저리슈빌최종실행1" xfId="181"/>
    <cellStyle name="_인원계획표 _Book1_관저리슈빌최종실행(1224)_관저리슈빌최종실행1_관저리슈빌최종실행1" xfId="182"/>
    <cellStyle name="_인원계획표 _Book1_관저리슈빌최종실행1" xfId="183"/>
    <cellStyle name="_인원계획표 _Book1_노은14BL 최종내역서(04.10.05)" xfId="184"/>
    <cellStyle name="_인원계획표 _Book1_노은14BL 최종내역서(04.10.05)_복사본 13블럭내역(최종04.10.05)" xfId="185"/>
    <cellStyle name="_인원계획표 _Book1_노은14BL 최종내역서(04.6.18)" xfId="186"/>
    <cellStyle name="_인원계획표 _Book1_노은14BL 최종내역서(04.6.18)_노은14BL 최종내역서(04.10.05)" xfId="187"/>
    <cellStyle name="_인원계획표 _Book1_노은14BL 최종내역서(04.6.18)_노은14BL 최종내역서(04.10.05)_복사본 13블럭내역(최종04.10.05)" xfId="188"/>
    <cellStyle name="_인원계획표 _Book1_노은14BL 최종내역서(04.6.18)_노은2지구 13블럭내역(최종04.10.05)" xfId="189"/>
    <cellStyle name="_인원계획표 _Book1_노은14BL 최종내역서(04.6.18)_청주비하내역(04.09.16)" xfId="190"/>
    <cellStyle name="_인원계획표 _Book1_노은14BL 최종내역서(04.6.24)" xfId="191"/>
    <cellStyle name="_인원계획표 _Book1_노은14BL 최종내역서(04.6.24)_검토" xfId="192"/>
    <cellStyle name="_인원계획표 _Book1_노은14BL 최종내역서(04.6.24)_검토_복사본 13블럭내역(최종04.10.05)" xfId="193"/>
    <cellStyle name="_인원계획표 _Book1_노은14BL 최종내역서(04.6.24)_검토1" xfId="194"/>
    <cellStyle name="_인원계획표 _Book1_노은14BL 최종내역서(04.6.24)_검토1_복사본 13블럭내역(최종04.10.05)" xfId="195"/>
    <cellStyle name="_인원계획표 _Book1_노은14BL 최종내역서(04.6.24)_검토2" xfId="196"/>
    <cellStyle name="_인원계획표 _Book1_노은14BL 최종내역서(04.6.24)_검토2_복사본 13블럭내역(최종04.10.05)" xfId="197"/>
    <cellStyle name="_인원계획표 _Book1_노은14BL 최종내역서(04.6.24)_복사본 13블럭내역(최종04.10.05)" xfId="198"/>
    <cellStyle name="_인원계획표 _Book1_노은2지구 13블럭내역(최종04.10.05)" xfId="199"/>
    <cellStyle name="_인원계획표 _Book1_동백리슈빌 최종내역서(단가참고)" xfId="200"/>
    <cellStyle name="_인원계획표 _Book1_동백리슈빌 최종내역서(단가참고)_복사본 13블럭내역(최종04.10.05)" xfId="201"/>
    <cellStyle name="_인원계획표 _Book1_동백리슈빌 확정내역서(2004.02.10)" xfId="202"/>
    <cellStyle name="_인원계획표 _Book1_리슈빌 공사별 비교(전체현장)" xfId="203"/>
    <cellStyle name="_인원계획표 _Book1_리슈빌 공사별 비교(전체현장)_복사본 13블럭내역(최종04.10.05)" xfId="204"/>
    <cellStyle name="_인원계획표 _Book1_삼익비교실행" xfId="205"/>
    <cellStyle name="_인원계획표 _Book1_삼익비교실행_00.실행예산(결재)" xfId="206"/>
    <cellStyle name="_인원계획표 _Book1_삼익비교실행_07.복수리슈빌 미장" xfId="207"/>
    <cellStyle name="_인원계획표 _Book1_삼익비교실행_견적용내역" xfId="208"/>
    <cellStyle name="_인원계획표 _Book1_삼익비교실행_견적용내역(도급비교)" xfId="209"/>
    <cellStyle name="_인원계획표 _Book1_삼익비교실행_견적용내역(도급비교)_관저리슈빌최종실행1" xfId="210"/>
    <cellStyle name="_인원계획표 _Book1_삼익비교실행_견적용내역(도급비교)_관저리슈빌최종실행1_관저리슈빌최종실행1" xfId="211"/>
    <cellStyle name="_인원계획표 _Book1_삼익비교실행_견적용내역_관저리슈빌최종실행1" xfId="212"/>
    <cellStyle name="_인원계획표 _Book1_삼익비교실행_견적용내역_관저리슈빌최종실행1_관저리슈빌최종실행1" xfId="213"/>
    <cellStyle name="_인원계획표 _Book1_삼익비교실행_관저리슈빌최종실행(1224)" xfId="214"/>
    <cellStyle name="_인원계획표 _Book1_삼익비교실행_관저리슈빌최종실행(1224)_관저리슈빌최종실행1" xfId="215"/>
    <cellStyle name="_인원계획표 _Book1_삼익비교실행_관저리슈빌최종실행(1224)_관저리슈빌최종실행1_관저리슈빌최종실행1" xfId="216"/>
    <cellStyle name="_인원계획표 _Book1_삼익비교실행_관저리슈빌최종실행1" xfId="217"/>
    <cellStyle name="_인원계획표 _Book1_삼익비교실행_노은14BL 최종내역서(04.10.05)" xfId="218"/>
    <cellStyle name="_인원계획표 _Book1_삼익비교실행_노은14BL 최종내역서(04.10.05)_복사본 13블럭내역(최종04.10.05)" xfId="219"/>
    <cellStyle name="_인원계획표 _Book1_삼익비교실행_노은14BL 최종내역서(04.6.18)" xfId="220"/>
    <cellStyle name="_인원계획표 _Book1_삼익비교실행_노은14BL 최종내역서(04.6.18)_노은14BL 최종내역서(04.10.05)" xfId="221"/>
    <cellStyle name="_인원계획표 _Book1_삼익비교실행_노은14BL 최종내역서(04.6.18)_노은14BL 최종내역서(04.10.05)_복사본 13블럭내역(최종04.10.05)" xfId="222"/>
    <cellStyle name="_인원계획표 _Book1_삼익비교실행_노은14BL 최종내역서(04.6.18)_노은2지구 13블럭내역(최종04.10.05)" xfId="223"/>
    <cellStyle name="_인원계획표 _Book1_삼익비교실행_노은14BL 최종내역서(04.6.18)_청주비하내역(04.09.16)" xfId="224"/>
    <cellStyle name="_인원계획표 _Book1_삼익비교실행_노은14BL 최종내역서(04.6.24)" xfId="225"/>
    <cellStyle name="_인원계획표 _Book1_삼익비교실행_노은14BL 최종내역서(04.6.24)_검토" xfId="226"/>
    <cellStyle name="_인원계획표 _Book1_삼익비교실행_노은14BL 최종내역서(04.6.24)_검토_복사본 13블럭내역(최종04.10.05)" xfId="227"/>
    <cellStyle name="_인원계획표 _Book1_삼익비교실행_노은14BL 최종내역서(04.6.24)_검토1" xfId="228"/>
    <cellStyle name="_인원계획표 _Book1_삼익비교실행_노은14BL 최종내역서(04.6.24)_검토1_복사본 13블럭내역(최종04.10.05)" xfId="229"/>
    <cellStyle name="_인원계획표 _Book1_삼익비교실행_노은14BL 최종내역서(04.6.24)_검토2" xfId="230"/>
    <cellStyle name="_인원계획표 _Book1_삼익비교실행_노은14BL 최종내역서(04.6.24)_검토2_복사본 13블럭내역(최종04.10.05)" xfId="231"/>
    <cellStyle name="_인원계획표 _Book1_삼익비교실행_노은14BL 최종내역서(04.6.24)_복사본 13블럭내역(최종04.10.05)" xfId="232"/>
    <cellStyle name="_인원계획표 _Book1_삼익비교실행_노은2지구 13블럭내역(최종04.10.05)" xfId="233"/>
    <cellStyle name="_인원계획표 _Book1_삼익비교실행_동백리슈빌 최종내역서(단가참고)" xfId="234"/>
    <cellStyle name="_인원계획표 _Book1_삼익비교실행_동백리슈빌 최종내역서(단가참고)_복사본 13블럭내역(최종04.10.05)" xfId="235"/>
    <cellStyle name="_인원계획표 _Book1_삼익비교실행_동백리슈빌 확정내역서(2004.02.10)" xfId="236"/>
    <cellStyle name="_인원계획표 _Book1_삼익비교실행_리슈빌 공사별 비교(전체현장)" xfId="237"/>
    <cellStyle name="_인원계획표 _Book1_삼익비교실행_리슈빌 공사별 비교(전체현장)_복사본 13블럭내역(최종04.10.05)" xfId="238"/>
    <cellStyle name="_인원계획표 _Book1_삼익비교실행_실행(노은리슈빌)" xfId="239"/>
    <cellStyle name="_인원계획표 _Book1_삼익비교실행_실행(노은리슈빌)_관저리슈빌최종실행1" xfId="240"/>
    <cellStyle name="_인원계획표 _Book1_삼익비교실행_실행(노은리슈빌)_관저리슈빌최종실행1_관저리슈빌최종실행1" xfId="241"/>
    <cellStyle name="_인원계획표 _Book1_삼익비교실행_실행예산 (2004.03.29)" xfId="242"/>
    <cellStyle name="_인원계획표 _Book1_삼익비교실행_용인IC 내역서(결재0413)" xfId="243"/>
    <cellStyle name="_인원계획표 _Book1_삼익비교실행_청주비하내역(04.09.16)" xfId="244"/>
    <cellStyle name="_인원계획표 _Book1_삼익협의실행" xfId="245"/>
    <cellStyle name="_인원계획표 _Book1_삼익협의실행_00.실행예산(결재)" xfId="246"/>
    <cellStyle name="_인원계획표 _Book1_삼익협의실행_07.복수리슈빌 미장" xfId="247"/>
    <cellStyle name="_인원계획표 _Book1_삼익협의실행_견적용내역" xfId="248"/>
    <cellStyle name="_인원계획표 _Book1_삼익협의실행_견적용내역(도급비교)" xfId="249"/>
    <cellStyle name="_인원계획표 _Book1_삼익협의실행_견적용내역(도급비교)_관저리슈빌최종실행1" xfId="250"/>
    <cellStyle name="_인원계획표 _Book1_삼익협의실행_견적용내역(도급비교)_관저리슈빌최종실행1_관저리슈빌최종실행1" xfId="251"/>
    <cellStyle name="_인원계획표 _Book1_삼익협의실행_견적용내역_관저리슈빌최종실행1" xfId="252"/>
    <cellStyle name="_인원계획표 _Book1_삼익협의실행_견적용내역_관저리슈빌최종실행1_관저리슈빌최종실행1" xfId="253"/>
    <cellStyle name="_인원계획표 _Book1_삼익협의실행_관저리슈빌최종실행(1224)" xfId="254"/>
    <cellStyle name="_인원계획표 _Book1_삼익협의실행_관저리슈빌최종실행(1224)_관저리슈빌최종실행1" xfId="255"/>
    <cellStyle name="_인원계획표 _Book1_삼익협의실행_관저리슈빌최종실행(1224)_관저리슈빌최종실행1_관저리슈빌최종실행1" xfId="256"/>
    <cellStyle name="_인원계획표 _Book1_삼익협의실행_관저리슈빌최종실행1" xfId="257"/>
    <cellStyle name="_인원계획표 _Book1_삼익협의실행_노은14BL 최종내역서(04.10.05)" xfId="258"/>
    <cellStyle name="_인원계획표 _Book1_삼익협의실행_노은14BL 최종내역서(04.10.05)_복사본 13블럭내역(최종04.10.05)" xfId="259"/>
    <cellStyle name="_인원계획표 _Book1_삼익협의실행_노은14BL 최종내역서(04.6.18)" xfId="260"/>
    <cellStyle name="_인원계획표 _Book1_삼익협의실행_노은14BL 최종내역서(04.6.18)_노은14BL 최종내역서(04.10.05)" xfId="261"/>
    <cellStyle name="_인원계획표 _Book1_삼익협의실행_노은14BL 최종내역서(04.6.18)_노은14BL 최종내역서(04.10.05)_복사본 13블럭내역(최종04.10.05)" xfId="262"/>
    <cellStyle name="_인원계획표 _Book1_삼익협의실행_노은14BL 최종내역서(04.6.18)_노은2지구 13블럭내역(최종04.10.05)" xfId="263"/>
    <cellStyle name="_인원계획표 _Book1_삼익협의실행_노은14BL 최종내역서(04.6.18)_청주비하내역(04.09.16)" xfId="264"/>
    <cellStyle name="_인원계획표 _Book1_삼익협의실행_노은14BL 최종내역서(04.6.24)" xfId="265"/>
    <cellStyle name="_인원계획표 _Book1_삼익협의실행_노은14BL 최종내역서(04.6.24)_검토" xfId="266"/>
    <cellStyle name="_인원계획표 _Book1_삼익협의실행_노은14BL 최종내역서(04.6.24)_검토_복사본 13블럭내역(최종04.10.05)" xfId="267"/>
    <cellStyle name="_인원계획표 _Book1_삼익협의실행_노은14BL 최종내역서(04.6.24)_검토1" xfId="268"/>
    <cellStyle name="_인원계획표 _Book1_삼익협의실행_노은14BL 최종내역서(04.6.24)_검토1_복사본 13블럭내역(최종04.10.05)" xfId="269"/>
    <cellStyle name="_인원계획표 _Book1_삼익협의실행_노은14BL 최종내역서(04.6.24)_검토2" xfId="270"/>
    <cellStyle name="_인원계획표 _Book1_삼익협의실행_노은14BL 최종내역서(04.6.24)_검토2_복사본 13블럭내역(최종04.10.05)" xfId="271"/>
    <cellStyle name="_인원계획표 _Book1_삼익협의실행_노은14BL 최종내역서(04.6.24)_복사본 13블럭내역(최종04.10.05)" xfId="272"/>
    <cellStyle name="_인원계획표 _Book1_삼익협의실행_노은2지구 13블럭내역(최종04.10.05)" xfId="273"/>
    <cellStyle name="_인원계획표 _Book1_삼익협의실행_동백리슈빌 최종내역서(단가참고)" xfId="274"/>
    <cellStyle name="_인원계획표 _Book1_삼익협의실행_동백리슈빌 최종내역서(단가참고)_복사본 13블럭내역(최종04.10.05)" xfId="275"/>
    <cellStyle name="_인원계획표 _Book1_삼익협의실행_동백리슈빌 확정내역서(2004.02.10)" xfId="276"/>
    <cellStyle name="_인원계획표 _Book1_삼익협의실행_리슈빌 공사별 비교(전체현장)" xfId="277"/>
    <cellStyle name="_인원계획표 _Book1_삼익협의실행_리슈빌 공사별 비교(전체현장)_복사본 13블럭내역(최종04.10.05)" xfId="278"/>
    <cellStyle name="_인원계획표 _Book1_삼익협의실행_실행(노은리슈빌)" xfId="279"/>
    <cellStyle name="_인원계획표 _Book1_삼익협의실행_실행(노은리슈빌)_관저리슈빌최종실행1" xfId="280"/>
    <cellStyle name="_인원계획표 _Book1_삼익협의실행_실행(노은리슈빌)_관저리슈빌최종실행1_관저리슈빌최종실행1" xfId="281"/>
    <cellStyle name="_인원계획표 _Book1_삼익협의실행_실행예산 (2004.03.29)" xfId="282"/>
    <cellStyle name="_인원계획표 _Book1_삼익협의실행_용인IC 내역서(결재0413)" xfId="283"/>
    <cellStyle name="_인원계획표 _Book1_삼익협의실행_청주비하내역(04.09.16)" xfId="284"/>
    <cellStyle name="_인원계획표 _Book1_실행(노은리슈빌)" xfId="285"/>
    <cellStyle name="_인원계획표 _Book1_실행(노은리슈빌)_관저리슈빌최종실행1" xfId="286"/>
    <cellStyle name="_인원계획표 _Book1_실행(노은리슈빌)_관저리슈빌최종실행1_관저리슈빌최종실행1" xfId="287"/>
    <cellStyle name="_인원계획표 _Book1_실행검토228" xfId="288"/>
    <cellStyle name="_인원계획표 _Book1_실행검토228_00.실행예산(결재)" xfId="289"/>
    <cellStyle name="_인원계획표 _Book1_실행검토228_07.복수리슈빌 미장" xfId="290"/>
    <cellStyle name="_인원계획표 _Book1_실행검토228_견적용내역" xfId="291"/>
    <cellStyle name="_인원계획표 _Book1_실행검토228_견적용내역(도급비교)" xfId="292"/>
    <cellStyle name="_인원계획표 _Book1_실행검토228_견적용내역(도급비교)_관저리슈빌최종실행1" xfId="293"/>
    <cellStyle name="_인원계획표 _Book1_실행검토228_견적용내역(도급비교)_관저리슈빌최종실행1_관저리슈빌최종실행1" xfId="294"/>
    <cellStyle name="_인원계획표 _Book1_실행검토228_견적용내역_관저리슈빌최종실행1" xfId="295"/>
    <cellStyle name="_인원계획표 _Book1_실행검토228_견적용내역_관저리슈빌최종실행1_관저리슈빌최종실행1" xfId="296"/>
    <cellStyle name="_인원계획표 _Book1_실행검토228_관저리슈빌최종실행(1224)" xfId="297"/>
    <cellStyle name="_인원계획표 _Book1_실행검토228_관저리슈빌최종실행(1224)_관저리슈빌최종실행1" xfId="298"/>
    <cellStyle name="_인원계획표 _Book1_실행검토228_관저리슈빌최종실행(1224)_관저리슈빌최종실행1_관저리슈빌최종실행1" xfId="299"/>
    <cellStyle name="_인원계획표 _Book1_실행검토228_관저리슈빌최종실행1" xfId="300"/>
    <cellStyle name="_인원계획표 _Book1_실행검토228_노은14BL 최종내역서(04.10.05)" xfId="301"/>
    <cellStyle name="_인원계획표 _Book1_실행검토228_노은14BL 최종내역서(04.10.05)_복사본 13블럭내역(최종04.10.05)" xfId="302"/>
    <cellStyle name="_인원계획표 _Book1_실행검토228_노은14BL 최종내역서(04.6.18)" xfId="303"/>
    <cellStyle name="_인원계획표 _Book1_실행검토228_노은14BL 최종내역서(04.6.18)_노은14BL 최종내역서(04.10.05)" xfId="304"/>
    <cellStyle name="_인원계획표 _Book1_실행검토228_노은14BL 최종내역서(04.6.18)_노은14BL 최종내역서(04.10.05)_복사본 13블럭내역(최종04.10.05)" xfId="305"/>
    <cellStyle name="_인원계획표 _Book1_실행검토228_노은14BL 최종내역서(04.6.18)_노은2지구 13블럭내역(최종04.10.05)" xfId="306"/>
    <cellStyle name="_인원계획표 _Book1_실행검토228_노은14BL 최종내역서(04.6.18)_청주비하내역(04.09.16)" xfId="307"/>
    <cellStyle name="_인원계획표 _Book1_실행검토228_노은14BL 최종내역서(04.6.24)" xfId="308"/>
    <cellStyle name="_인원계획표 _Book1_실행검토228_노은14BL 최종내역서(04.6.24)_검토" xfId="309"/>
    <cellStyle name="_인원계획표 _Book1_실행검토228_노은14BL 최종내역서(04.6.24)_검토_복사본 13블럭내역(최종04.10.05)" xfId="310"/>
    <cellStyle name="_인원계획표 _Book1_실행검토228_노은14BL 최종내역서(04.6.24)_검토1" xfId="311"/>
    <cellStyle name="_인원계획표 _Book1_실행검토228_노은14BL 최종내역서(04.6.24)_검토1_복사본 13블럭내역(최종04.10.05)" xfId="312"/>
    <cellStyle name="_인원계획표 _Book1_실행검토228_노은14BL 최종내역서(04.6.24)_검토2" xfId="313"/>
    <cellStyle name="_인원계획표 _Book1_실행검토228_노은14BL 최종내역서(04.6.24)_검토2_복사본 13블럭내역(최종04.10.05)" xfId="314"/>
    <cellStyle name="_인원계획표 _Book1_실행검토228_노은14BL 최종내역서(04.6.24)_복사본 13블럭내역(최종04.10.05)" xfId="315"/>
    <cellStyle name="_인원계획표 _Book1_실행검토228_노은2지구 13블럭내역(최종04.10.05)" xfId="316"/>
    <cellStyle name="_인원계획표 _Book1_실행검토228_동백리슈빌 최종내역서(단가참고)" xfId="317"/>
    <cellStyle name="_인원계획표 _Book1_실행검토228_동백리슈빌 최종내역서(단가참고)_복사본 13블럭내역(최종04.10.05)" xfId="318"/>
    <cellStyle name="_인원계획표 _Book1_실행검토228_동백리슈빌 확정내역서(2004.02.10)" xfId="319"/>
    <cellStyle name="_인원계획표 _Book1_실행검토228_리슈빌 공사별 비교(전체현장)" xfId="320"/>
    <cellStyle name="_인원계획표 _Book1_실행검토228_리슈빌 공사별 비교(전체현장)_복사본 13블럭내역(최종04.10.05)" xfId="321"/>
    <cellStyle name="_인원계획표 _Book1_실행검토228_실행(노은리슈빌)" xfId="322"/>
    <cellStyle name="_인원계획표 _Book1_실행검토228_실행(노은리슈빌)_관저리슈빌최종실행1" xfId="323"/>
    <cellStyle name="_인원계획표 _Book1_실행검토228_실행(노은리슈빌)_관저리슈빌최종실행1_관저리슈빌최종실행1" xfId="324"/>
    <cellStyle name="_인원계획표 _Book1_실행검토228_실행예산 (2004.03.29)" xfId="325"/>
    <cellStyle name="_인원계획표 _Book1_실행검토228_용인IC 내역서(결재0413)" xfId="326"/>
    <cellStyle name="_인원계획표 _Book1_실행검토228_청주비하내역(04.09.16)" xfId="327"/>
    <cellStyle name="_인원계획표 _Book1_실행예산 (2004.03.29)" xfId="328"/>
    <cellStyle name="_인원계획표 _Book1_용인IC 내역서(결재0413)" xfId="329"/>
    <cellStyle name="_인원계획표 _Book1_청주비하내역(04.09.16)" xfId="330"/>
    <cellStyle name="_인원계획표 _견적실행비교" xfId="331"/>
    <cellStyle name="_인원계획표 _견적실행비교_00.실행예산(결재)" xfId="332"/>
    <cellStyle name="_인원계획표 _견적실행비교_07.복수리슈빌 미장" xfId="333"/>
    <cellStyle name="_인원계획표 _견적실행비교_견적용내역" xfId="334"/>
    <cellStyle name="_인원계획표 _견적실행비교_견적용내역(도급비교)" xfId="335"/>
    <cellStyle name="_인원계획표 _견적실행비교_견적용내역(도급비교)_관저리슈빌최종실행1" xfId="336"/>
    <cellStyle name="_인원계획표 _견적실행비교_견적용내역(도급비교)_관저리슈빌최종실행1_관저리슈빌최종실행1" xfId="337"/>
    <cellStyle name="_인원계획표 _견적실행비교_견적용내역_관저리슈빌최종실행1" xfId="338"/>
    <cellStyle name="_인원계획표 _견적실행비교_견적용내역_관저리슈빌최종실행1_관저리슈빌최종실행1" xfId="339"/>
    <cellStyle name="_인원계획표 _견적실행비교_관저리슈빌최종실행(1224)" xfId="340"/>
    <cellStyle name="_인원계획표 _견적실행비교_관저리슈빌최종실행(1224)_관저리슈빌최종실행1" xfId="341"/>
    <cellStyle name="_인원계획표 _견적실행비교_관저리슈빌최종실행(1224)_관저리슈빌최종실행1_관저리슈빌최종실행1" xfId="342"/>
    <cellStyle name="_인원계획표 _견적실행비교_관저리슈빌최종실행1" xfId="343"/>
    <cellStyle name="_인원계획표 _견적실행비교_노은14BL 최종내역서(04.10.05)" xfId="344"/>
    <cellStyle name="_인원계획표 _견적실행비교_노은14BL 최종내역서(04.10.05)_복사본 13블럭내역(최종04.10.05)" xfId="345"/>
    <cellStyle name="_인원계획표 _견적실행비교_노은14BL 최종내역서(04.6.18)" xfId="346"/>
    <cellStyle name="_인원계획표 _견적실행비교_노은14BL 최종내역서(04.6.18)_노은14BL 최종내역서(04.10.05)" xfId="347"/>
    <cellStyle name="_인원계획표 _견적실행비교_노은14BL 최종내역서(04.6.18)_노은14BL 최종내역서(04.10.05)_복사본 13블럭내역(최종04.10.05)" xfId="348"/>
    <cellStyle name="_인원계획표 _견적실행비교_노은14BL 최종내역서(04.6.18)_노은2지구 13블럭내역(최종04.10.05)" xfId="349"/>
    <cellStyle name="_인원계획표 _견적실행비교_노은14BL 최종내역서(04.6.18)_청주비하내역(04.09.16)" xfId="350"/>
    <cellStyle name="_인원계획표 _견적실행비교_노은14BL 최종내역서(04.6.24)" xfId="351"/>
    <cellStyle name="_인원계획표 _견적실행비교_노은14BL 최종내역서(04.6.24)_검토" xfId="352"/>
    <cellStyle name="_인원계획표 _견적실행비교_노은14BL 최종내역서(04.6.24)_검토_복사본 13블럭내역(최종04.10.05)" xfId="353"/>
    <cellStyle name="_인원계획표 _견적실행비교_노은14BL 최종내역서(04.6.24)_검토1" xfId="354"/>
    <cellStyle name="_인원계획표 _견적실행비교_노은14BL 최종내역서(04.6.24)_검토1_복사본 13블럭내역(최종04.10.05)" xfId="355"/>
    <cellStyle name="_인원계획표 _견적실행비교_노은14BL 최종내역서(04.6.24)_검토2" xfId="356"/>
    <cellStyle name="_인원계획표 _견적실행비교_노은14BL 최종내역서(04.6.24)_검토2_복사본 13블럭내역(최종04.10.05)" xfId="357"/>
    <cellStyle name="_인원계획표 _견적실행비교_노은14BL 최종내역서(04.6.24)_복사본 13블럭내역(최종04.10.05)" xfId="358"/>
    <cellStyle name="_인원계획표 _견적실행비교_노은2지구 13블럭내역(최종04.10.05)" xfId="359"/>
    <cellStyle name="_인원계획표 _견적실행비교_동백리슈빌 최종내역서(단가참고)" xfId="360"/>
    <cellStyle name="_인원계획표 _견적실행비교_동백리슈빌 최종내역서(단가참고)_복사본 13블럭내역(최종04.10.05)" xfId="361"/>
    <cellStyle name="_인원계획표 _견적실행비교_동백리슈빌 확정내역서(2004.02.10)" xfId="362"/>
    <cellStyle name="_인원계획표 _견적실행비교_리슈빌 공사별 비교(전체현장)" xfId="363"/>
    <cellStyle name="_인원계획표 _견적실행비교_리슈빌 공사별 비교(전체현장)_복사본 13블럭내역(최종04.10.05)" xfId="364"/>
    <cellStyle name="_인원계획표 _견적실행비교_실행(노은리슈빌)" xfId="365"/>
    <cellStyle name="_인원계획표 _견적실행비교_실행(노은리슈빌)_관저리슈빌최종실행1" xfId="366"/>
    <cellStyle name="_인원계획표 _견적실행비교_실행(노은리슈빌)_관저리슈빌최종실행1_관저리슈빌최종실행1" xfId="367"/>
    <cellStyle name="_인원계획표 _견적실행비교_실행예산 (2004.03.29)" xfId="368"/>
    <cellStyle name="_인원계획표 _견적실행비교_용인IC 내역서(결재0413)" xfId="369"/>
    <cellStyle name="_인원계획표 _견적실행비교_청주비하내역(04.09.16)" xfId="370"/>
    <cellStyle name="_인원계획표 _견적용내역" xfId="371"/>
    <cellStyle name="_인원계획표 _견적용내역(도급비교)" xfId="372"/>
    <cellStyle name="_인원계획표 _견적용내역(도급비교)_관저리슈빌최종실행1" xfId="373"/>
    <cellStyle name="_인원계획표 _견적용내역(도급비교)_관저리슈빌최종실행1_관저리슈빌최종실행1" xfId="374"/>
    <cellStyle name="_인원계획표 _견적용내역_관저리슈빌최종실행1" xfId="375"/>
    <cellStyle name="_인원계획표 _견적용내역_관저리슈빌최종실행1_관저리슈빌최종실행1" xfId="376"/>
    <cellStyle name="_인원계획표 _관저리슈빌최종실행(1224)" xfId="377"/>
    <cellStyle name="_인원계획표 _관저리슈빌최종실행(1224)_관저리슈빌최종실행1" xfId="378"/>
    <cellStyle name="_인원계획표 _관저리슈빌최종실행(1224)_관저리슈빌최종실행1_관저리슈빌최종실행1" xfId="379"/>
    <cellStyle name="_인원계획표 _관저리슈빌최종실행1" xfId="380"/>
    <cellStyle name="_인원계획표 _노은14BL 최종내역서(04.10.05)" xfId="381"/>
    <cellStyle name="_인원계획표 _노은14BL 최종내역서(04.10.05)_복사본 13블럭내역(최종04.10.05)" xfId="382"/>
    <cellStyle name="_인원계획표 _노은14BL 최종내역서(04.6.18)" xfId="383"/>
    <cellStyle name="_인원계획표 _노은14BL 최종내역서(04.6.18)_노은14BL 최종내역서(04.10.05)" xfId="384"/>
    <cellStyle name="_인원계획표 _노은14BL 최종내역서(04.6.18)_노은14BL 최종내역서(04.10.05)_복사본 13블럭내역(최종04.10.05)" xfId="385"/>
    <cellStyle name="_인원계획표 _노은14BL 최종내역서(04.6.18)_노은2지구 13블럭내역(최종04.10.05)" xfId="386"/>
    <cellStyle name="_인원계획표 _노은14BL 최종내역서(04.6.18)_청주비하내역(04.09.16)" xfId="387"/>
    <cellStyle name="_인원계획표 _노은14BL 최종내역서(04.6.24)" xfId="388"/>
    <cellStyle name="_인원계획표 _노은14BL 최종내역서(04.6.24)_검토" xfId="389"/>
    <cellStyle name="_인원계획표 _노은14BL 최종내역서(04.6.24)_검토_복사본 13블럭내역(최종04.10.05)" xfId="390"/>
    <cellStyle name="_인원계획표 _노은14BL 최종내역서(04.6.24)_검토1" xfId="391"/>
    <cellStyle name="_인원계획표 _노은14BL 최종내역서(04.6.24)_검토1_복사본 13블럭내역(최종04.10.05)" xfId="392"/>
    <cellStyle name="_인원계획표 _노은14BL 최종내역서(04.6.24)_검토2" xfId="393"/>
    <cellStyle name="_인원계획표 _노은14BL 최종내역서(04.6.24)_검토2_복사본 13블럭내역(최종04.10.05)" xfId="394"/>
    <cellStyle name="_인원계획표 _노은14BL 최종내역서(04.6.24)_복사본 13블럭내역(최종04.10.05)" xfId="395"/>
    <cellStyle name="_인원계획표 _노은2지구 13블럭내역(최종04.10.05)" xfId="396"/>
    <cellStyle name="_인원계획표 _당진실행검토" xfId="397"/>
    <cellStyle name="_인원계획표 _당진실행검토_00.실행예산(결재)" xfId="398"/>
    <cellStyle name="_인원계획표 _당진실행검토_07.복수리슈빌 미장" xfId="399"/>
    <cellStyle name="_인원계획표 _당진실행검토_견적용내역" xfId="400"/>
    <cellStyle name="_인원계획표 _당진실행검토_견적용내역(도급비교)" xfId="401"/>
    <cellStyle name="_인원계획표 _당진실행검토_견적용내역(도급비교)_관저리슈빌최종실행1" xfId="402"/>
    <cellStyle name="_인원계획표 _당진실행검토_견적용내역(도급비교)_관저리슈빌최종실행1_관저리슈빌최종실행1" xfId="403"/>
    <cellStyle name="_인원계획표 _당진실행검토_견적용내역_관저리슈빌최종실행1" xfId="404"/>
    <cellStyle name="_인원계획표 _당진실행검토_견적용내역_관저리슈빌최종실행1_관저리슈빌최종실행1" xfId="405"/>
    <cellStyle name="_인원계획표 _당진실행검토_관저리슈빌최종실행(1224)" xfId="406"/>
    <cellStyle name="_인원계획표 _당진실행검토_관저리슈빌최종실행(1224)_관저리슈빌최종실행1" xfId="407"/>
    <cellStyle name="_인원계획표 _당진실행검토_관저리슈빌최종실행(1224)_관저리슈빌최종실행1_관저리슈빌최종실행1" xfId="408"/>
    <cellStyle name="_인원계획표 _당진실행검토_관저리슈빌최종실행1" xfId="409"/>
    <cellStyle name="_인원계획표 _당진실행검토_노은14BL 최종내역서(04.10.05)" xfId="410"/>
    <cellStyle name="_인원계획표 _당진실행검토_노은14BL 최종내역서(04.10.05)_복사본 13블럭내역(최종04.10.05)" xfId="411"/>
    <cellStyle name="_인원계획표 _당진실행검토_노은14BL 최종내역서(04.6.18)" xfId="412"/>
    <cellStyle name="_인원계획표 _당진실행검토_노은14BL 최종내역서(04.6.18)_노은14BL 최종내역서(04.10.05)" xfId="413"/>
    <cellStyle name="_인원계획표 _당진실행검토_노은14BL 최종내역서(04.6.18)_노은14BL 최종내역서(04.10.05)_복사본 13블럭내역(최종04.10.05)" xfId="414"/>
    <cellStyle name="_인원계획표 _당진실행검토_노은14BL 최종내역서(04.6.18)_노은2지구 13블럭내역(최종04.10.05)" xfId="415"/>
    <cellStyle name="_인원계획표 _당진실행검토_노은14BL 최종내역서(04.6.18)_청주비하내역(04.09.16)" xfId="416"/>
    <cellStyle name="_인원계획표 _당진실행검토_노은14BL 최종내역서(04.6.24)" xfId="417"/>
    <cellStyle name="_인원계획표 _당진실행검토_노은14BL 최종내역서(04.6.24)_검토" xfId="418"/>
    <cellStyle name="_인원계획표 _당진실행검토_노은14BL 최종내역서(04.6.24)_검토_복사본 13블럭내역(최종04.10.05)" xfId="419"/>
    <cellStyle name="_인원계획표 _당진실행검토_노은14BL 최종내역서(04.6.24)_검토1" xfId="420"/>
    <cellStyle name="_인원계획표 _당진실행검토_노은14BL 최종내역서(04.6.24)_검토1_복사본 13블럭내역(최종04.10.05)" xfId="421"/>
    <cellStyle name="_인원계획표 _당진실행검토_노은14BL 최종내역서(04.6.24)_검토2" xfId="422"/>
    <cellStyle name="_인원계획표 _당진실행검토_노은14BL 최종내역서(04.6.24)_검토2_복사본 13블럭내역(최종04.10.05)" xfId="423"/>
    <cellStyle name="_인원계획표 _당진실행검토_노은14BL 최종내역서(04.6.24)_복사본 13블럭내역(최종04.10.05)" xfId="424"/>
    <cellStyle name="_인원계획표 _당진실행검토_노은2지구 13블럭내역(최종04.10.05)" xfId="425"/>
    <cellStyle name="_인원계획표 _당진실행검토_동백리슈빌 최종내역서(단가참고)" xfId="426"/>
    <cellStyle name="_인원계획표 _당진실행검토_동백리슈빌 최종내역서(단가참고)_복사본 13블럭내역(최종04.10.05)" xfId="427"/>
    <cellStyle name="_인원계획표 _당진실행검토_동백리슈빌 확정내역서(2004.02.10)" xfId="428"/>
    <cellStyle name="_인원계획표 _당진실행검토_리슈빌 공사별 비교(전체현장)" xfId="429"/>
    <cellStyle name="_인원계획표 _당진실행검토_리슈빌 공사별 비교(전체현장)_복사본 13블럭내역(최종04.10.05)" xfId="430"/>
    <cellStyle name="_인원계획표 _당진실행검토_삼익비교실행" xfId="431"/>
    <cellStyle name="_인원계획표 _당진실행검토_삼익비교실행_00.실행예산(결재)" xfId="432"/>
    <cellStyle name="_인원계획표 _당진실행검토_삼익비교실행_07.복수리슈빌 미장" xfId="433"/>
    <cellStyle name="_인원계획표 _당진실행검토_삼익비교실행_견적용내역" xfId="434"/>
    <cellStyle name="_인원계획표 _당진실행검토_삼익비교실행_견적용내역(도급비교)" xfId="435"/>
    <cellStyle name="_인원계획표 _당진실행검토_삼익비교실행_견적용내역(도급비교)_관저리슈빌최종실행1" xfId="436"/>
    <cellStyle name="_인원계획표 _당진실행검토_삼익비교실행_견적용내역(도급비교)_관저리슈빌최종실행1_관저리슈빌최종실행1" xfId="437"/>
    <cellStyle name="_인원계획표 _당진실행검토_삼익비교실행_견적용내역_관저리슈빌최종실행1" xfId="438"/>
    <cellStyle name="_인원계획표 _당진실행검토_삼익비교실행_견적용내역_관저리슈빌최종실행1_관저리슈빌최종실행1" xfId="439"/>
    <cellStyle name="_인원계획표 _당진실행검토_삼익비교실행_관저리슈빌최종실행(1224)" xfId="440"/>
    <cellStyle name="_인원계획표 _당진실행검토_삼익비교실행_관저리슈빌최종실행(1224)_관저리슈빌최종실행1" xfId="441"/>
    <cellStyle name="_인원계획표 _당진실행검토_삼익비교실행_관저리슈빌최종실행(1224)_관저리슈빌최종실행1_관저리슈빌최종실행1" xfId="442"/>
    <cellStyle name="_인원계획표 _당진실행검토_삼익비교실행_관저리슈빌최종실행1" xfId="443"/>
    <cellStyle name="_인원계획표 _당진실행검토_삼익비교실행_노은14BL 최종내역서(04.10.05)" xfId="444"/>
    <cellStyle name="_인원계획표 _당진실행검토_삼익비교실행_노은14BL 최종내역서(04.10.05)_복사본 13블럭내역(최종04.10.05)" xfId="445"/>
    <cellStyle name="_인원계획표 _당진실행검토_삼익비교실행_노은14BL 최종내역서(04.6.18)" xfId="446"/>
    <cellStyle name="_인원계획표 _당진실행검토_삼익비교실행_노은14BL 최종내역서(04.6.18)_노은14BL 최종내역서(04.10.05)" xfId="447"/>
    <cellStyle name="_인원계획표 _당진실행검토_삼익비교실행_노은14BL 최종내역서(04.6.18)_노은14BL 최종내역서(04.10.05)_복사본 13블럭내역(최종04.10.05)" xfId="448"/>
    <cellStyle name="_인원계획표 _당진실행검토_삼익비교실행_노은14BL 최종내역서(04.6.18)_노은2지구 13블럭내역(최종04.10.05)" xfId="449"/>
    <cellStyle name="_인원계획표 _당진실행검토_삼익비교실행_노은14BL 최종내역서(04.6.18)_청주비하내역(04.09.16)" xfId="450"/>
    <cellStyle name="_인원계획표 _당진실행검토_삼익비교실행_노은14BL 최종내역서(04.6.24)" xfId="451"/>
    <cellStyle name="_인원계획표 _당진실행검토_삼익비교실행_노은14BL 최종내역서(04.6.24)_검토" xfId="452"/>
    <cellStyle name="_인원계획표 _당진실행검토_삼익비교실행_노은14BL 최종내역서(04.6.24)_검토_복사본 13블럭내역(최종04.10.05)" xfId="453"/>
    <cellStyle name="_인원계획표 _당진실행검토_삼익비교실행_노은14BL 최종내역서(04.6.24)_검토1" xfId="454"/>
    <cellStyle name="_인원계획표 _당진실행검토_삼익비교실행_노은14BL 최종내역서(04.6.24)_검토1_복사본 13블럭내역(최종04.10.05)" xfId="455"/>
    <cellStyle name="_인원계획표 _당진실행검토_삼익비교실행_노은14BL 최종내역서(04.6.24)_검토2" xfId="456"/>
    <cellStyle name="_인원계획표 _당진실행검토_삼익비교실행_노은14BL 최종내역서(04.6.24)_검토2_복사본 13블럭내역(최종04.10.05)" xfId="457"/>
    <cellStyle name="_인원계획표 _당진실행검토_삼익비교실행_노은14BL 최종내역서(04.6.24)_복사본 13블럭내역(최종04.10.05)" xfId="458"/>
    <cellStyle name="_인원계획표 _당진실행검토_삼익비교실행_노은2지구 13블럭내역(최종04.10.05)" xfId="459"/>
    <cellStyle name="_인원계획표 _당진실행검토_삼익비교실행_동백리슈빌 최종내역서(단가참고)" xfId="460"/>
    <cellStyle name="_인원계획표 _당진실행검토_삼익비교실행_동백리슈빌 최종내역서(단가참고)_복사본 13블럭내역(최종04.10.05)" xfId="461"/>
    <cellStyle name="_인원계획표 _당진실행검토_삼익비교실행_동백리슈빌 확정내역서(2004.02.10)" xfId="462"/>
    <cellStyle name="_인원계획표 _당진실행검토_삼익비교실행_리슈빌 공사별 비교(전체현장)" xfId="463"/>
    <cellStyle name="_인원계획표 _당진실행검토_삼익비교실행_리슈빌 공사별 비교(전체현장)_복사본 13블럭내역(최종04.10.05)" xfId="464"/>
    <cellStyle name="_인원계획표 _당진실행검토_삼익비교실행_실행(노은리슈빌)" xfId="465"/>
    <cellStyle name="_인원계획표 _당진실행검토_삼익비교실행_실행(노은리슈빌)_관저리슈빌최종실행1" xfId="466"/>
    <cellStyle name="_인원계획표 _당진실행검토_삼익비교실행_실행(노은리슈빌)_관저리슈빌최종실행1_관저리슈빌최종실행1" xfId="467"/>
    <cellStyle name="_인원계획표 _당진실행검토_삼익비교실행_실행예산 (2004.03.29)" xfId="468"/>
    <cellStyle name="_인원계획표 _당진실행검토_삼익비교실행_용인IC 내역서(결재0413)" xfId="469"/>
    <cellStyle name="_인원계획표 _당진실행검토_삼익비교실행_청주비하내역(04.09.16)" xfId="470"/>
    <cellStyle name="_인원계획표 _당진실행검토_삼익협의실행" xfId="471"/>
    <cellStyle name="_인원계획표 _당진실행검토_삼익협의실행_00.실행예산(결재)" xfId="472"/>
    <cellStyle name="_인원계획표 _당진실행검토_삼익협의실행_07.복수리슈빌 미장" xfId="473"/>
    <cellStyle name="_인원계획표 _당진실행검토_삼익협의실행_견적용내역" xfId="474"/>
    <cellStyle name="_인원계획표 _당진실행검토_삼익협의실행_견적용내역(도급비교)" xfId="475"/>
    <cellStyle name="_인원계획표 _당진실행검토_삼익협의실행_견적용내역(도급비교)_관저리슈빌최종실행1" xfId="476"/>
    <cellStyle name="_인원계획표 _당진실행검토_삼익협의실행_견적용내역(도급비교)_관저리슈빌최종실행1_관저리슈빌최종실행1" xfId="477"/>
    <cellStyle name="_인원계획표 _당진실행검토_삼익협의실행_견적용내역_관저리슈빌최종실행1" xfId="478"/>
    <cellStyle name="_인원계획표 _당진실행검토_삼익협의실행_견적용내역_관저리슈빌최종실행1_관저리슈빌최종실행1" xfId="479"/>
    <cellStyle name="_인원계획표 _당진실행검토_삼익협의실행_관저리슈빌최종실행(1224)" xfId="480"/>
    <cellStyle name="_인원계획표 _당진실행검토_삼익협의실행_관저리슈빌최종실행(1224)_관저리슈빌최종실행1" xfId="481"/>
    <cellStyle name="_인원계획표 _당진실행검토_삼익협의실행_관저리슈빌최종실행(1224)_관저리슈빌최종실행1_관저리슈빌최종실행1" xfId="482"/>
    <cellStyle name="_인원계획표 _당진실행검토_삼익협의실행_관저리슈빌최종실행1" xfId="483"/>
    <cellStyle name="_인원계획표 _당진실행검토_삼익협의실행_노은14BL 최종내역서(04.10.05)" xfId="484"/>
    <cellStyle name="_인원계획표 _당진실행검토_삼익협의실행_노은14BL 최종내역서(04.10.05)_복사본 13블럭내역(최종04.10.05)" xfId="485"/>
    <cellStyle name="_인원계획표 _당진실행검토_삼익협의실행_노은14BL 최종내역서(04.6.18)" xfId="486"/>
    <cellStyle name="_인원계획표 _당진실행검토_삼익협의실행_노은14BL 최종내역서(04.6.18)_노은14BL 최종내역서(04.10.05)" xfId="487"/>
    <cellStyle name="_인원계획표 _당진실행검토_삼익협의실행_노은14BL 최종내역서(04.6.18)_노은14BL 최종내역서(04.10.05)_복사본 13블럭내역(최종04.10.05)" xfId="488"/>
    <cellStyle name="_인원계획표 _당진실행검토_삼익협의실행_노은14BL 최종내역서(04.6.18)_노은2지구 13블럭내역(최종04.10.05)" xfId="489"/>
    <cellStyle name="_인원계획표 _당진실행검토_삼익협의실행_노은14BL 최종내역서(04.6.18)_청주비하내역(04.09.16)" xfId="490"/>
    <cellStyle name="_인원계획표 _당진실행검토_삼익협의실행_노은14BL 최종내역서(04.6.24)" xfId="491"/>
    <cellStyle name="_인원계획표 _당진실행검토_삼익협의실행_노은14BL 최종내역서(04.6.24)_검토" xfId="492"/>
    <cellStyle name="_인원계획표 _당진실행검토_삼익협의실행_노은14BL 최종내역서(04.6.24)_검토_복사본 13블럭내역(최종04.10.05)" xfId="493"/>
    <cellStyle name="_인원계획표 _당진실행검토_삼익협의실행_노은14BL 최종내역서(04.6.24)_검토1" xfId="494"/>
    <cellStyle name="_인원계획표 _당진실행검토_삼익협의실행_노은14BL 최종내역서(04.6.24)_검토1_복사본 13블럭내역(최종04.10.05)" xfId="495"/>
    <cellStyle name="_인원계획표 _당진실행검토_삼익협의실행_노은14BL 최종내역서(04.6.24)_검토2" xfId="496"/>
    <cellStyle name="_인원계획표 _당진실행검토_삼익협의실행_노은14BL 최종내역서(04.6.24)_검토2_복사본 13블럭내역(최종04.10.05)" xfId="497"/>
    <cellStyle name="_인원계획표 _당진실행검토_삼익협의실행_노은14BL 최종내역서(04.6.24)_복사본 13블럭내역(최종04.10.05)" xfId="498"/>
    <cellStyle name="_인원계획표 _당진실행검토_삼익협의실행_노은2지구 13블럭내역(최종04.10.05)" xfId="499"/>
    <cellStyle name="_인원계획표 _당진실행검토_삼익협의실행_동백리슈빌 최종내역서(단가참고)" xfId="500"/>
    <cellStyle name="_인원계획표 _당진실행검토_삼익협의실행_동백리슈빌 최종내역서(단가참고)_복사본 13블럭내역(최종04.10.05)" xfId="501"/>
    <cellStyle name="_인원계획표 _당진실행검토_삼익협의실행_동백리슈빌 확정내역서(2004.02.10)" xfId="502"/>
    <cellStyle name="_인원계획표 _당진실행검토_삼익협의실행_리슈빌 공사별 비교(전체현장)" xfId="503"/>
    <cellStyle name="_인원계획표 _당진실행검토_삼익협의실행_리슈빌 공사별 비교(전체현장)_복사본 13블럭내역(최종04.10.05)" xfId="504"/>
    <cellStyle name="_인원계획표 _당진실행검토_삼익협의실행_실행(노은리슈빌)" xfId="505"/>
    <cellStyle name="_인원계획표 _당진실행검토_삼익협의실행_실행(노은리슈빌)_관저리슈빌최종실행1" xfId="506"/>
    <cellStyle name="_인원계획표 _당진실행검토_삼익협의실행_실행(노은리슈빌)_관저리슈빌최종실행1_관저리슈빌최종실행1" xfId="507"/>
    <cellStyle name="_인원계획표 _당진실행검토_삼익협의실행_실행예산 (2004.03.29)" xfId="508"/>
    <cellStyle name="_인원계획표 _당진실행검토_삼익협의실행_용인IC 내역서(결재0413)" xfId="509"/>
    <cellStyle name="_인원계획표 _당진실행검토_삼익협의실행_청주비하내역(04.09.16)" xfId="510"/>
    <cellStyle name="_인원계획표 _당진실행검토_실행(노은리슈빌)" xfId="511"/>
    <cellStyle name="_인원계획표 _당진실행검토_실행(노은리슈빌)_관저리슈빌최종실행1" xfId="512"/>
    <cellStyle name="_인원계획표 _당진실행검토_실행(노은리슈빌)_관저리슈빌최종실행1_관저리슈빌최종실행1" xfId="513"/>
    <cellStyle name="_인원계획표 _당진실행검토_실행검토228" xfId="514"/>
    <cellStyle name="_인원계획표 _당진실행검토_실행검토228_00.실행예산(결재)" xfId="515"/>
    <cellStyle name="_인원계획표 _당진실행검토_실행검토228_07.복수리슈빌 미장" xfId="516"/>
    <cellStyle name="_인원계획표 _당진실행검토_실행검토228_견적용내역" xfId="517"/>
    <cellStyle name="_인원계획표 _당진실행검토_실행검토228_견적용내역(도급비교)" xfId="518"/>
    <cellStyle name="_인원계획표 _당진실행검토_실행검토228_견적용내역(도급비교)_관저리슈빌최종실행1" xfId="519"/>
    <cellStyle name="_인원계획표 _당진실행검토_실행검토228_견적용내역(도급비교)_관저리슈빌최종실행1_관저리슈빌최종실행1" xfId="520"/>
    <cellStyle name="_인원계획표 _당진실행검토_실행검토228_견적용내역_관저리슈빌최종실행1" xfId="521"/>
    <cellStyle name="_인원계획표 _당진실행검토_실행검토228_견적용내역_관저리슈빌최종실행1_관저리슈빌최종실행1" xfId="522"/>
    <cellStyle name="_인원계획표 _당진실행검토_실행검토228_관저리슈빌최종실행(1224)" xfId="523"/>
    <cellStyle name="_인원계획표 _당진실행검토_실행검토228_관저리슈빌최종실행(1224)_관저리슈빌최종실행1" xfId="524"/>
    <cellStyle name="_인원계획표 _당진실행검토_실행검토228_관저리슈빌최종실행(1224)_관저리슈빌최종실행1_관저리슈빌최종실행1" xfId="525"/>
    <cellStyle name="_인원계획표 _당진실행검토_실행검토228_관저리슈빌최종실행1" xfId="526"/>
    <cellStyle name="_인원계획표 _당진실행검토_실행검토228_노은14BL 최종내역서(04.10.05)" xfId="527"/>
    <cellStyle name="_인원계획표 _당진실행검토_실행검토228_노은14BL 최종내역서(04.10.05)_복사본 13블럭내역(최종04.10.05)" xfId="528"/>
    <cellStyle name="_인원계획표 _당진실행검토_실행검토228_노은14BL 최종내역서(04.6.18)" xfId="529"/>
    <cellStyle name="_인원계획표 _당진실행검토_실행검토228_노은14BL 최종내역서(04.6.18)_노은14BL 최종내역서(04.10.05)" xfId="530"/>
    <cellStyle name="_인원계획표 _당진실행검토_실행검토228_노은14BL 최종내역서(04.6.18)_노은14BL 최종내역서(04.10.05)_복사본 13블럭내역(최종04.10.05)" xfId="531"/>
    <cellStyle name="_인원계획표 _당진실행검토_실행검토228_노은14BL 최종내역서(04.6.18)_노은2지구 13블럭내역(최종04.10.05)" xfId="532"/>
    <cellStyle name="_인원계획표 _당진실행검토_실행검토228_노은14BL 최종내역서(04.6.18)_청주비하내역(04.09.16)" xfId="533"/>
    <cellStyle name="_인원계획표 _당진실행검토_실행검토228_노은14BL 최종내역서(04.6.24)" xfId="534"/>
    <cellStyle name="_인원계획표 _당진실행검토_실행검토228_노은14BL 최종내역서(04.6.24)_검토" xfId="535"/>
    <cellStyle name="_인원계획표 _당진실행검토_실행검토228_노은14BL 최종내역서(04.6.24)_검토_복사본 13블럭내역(최종04.10.05)" xfId="536"/>
    <cellStyle name="_인원계획표 _당진실행검토_실행검토228_노은14BL 최종내역서(04.6.24)_검토1" xfId="537"/>
    <cellStyle name="_인원계획표 _당진실행검토_실행검토228_노은14BL 최종내역서(04.6.24)_검토1_복사본 13블럭내역(최종04.10.05)" xfId="538"/>
    <cellStyle name="_인원계획표 _당진실행검토_실행검토228_노은14BL 최종내역서(04.6.24)_검토2" xfId="539"/>
    <cellStyle name="_인원계획표 _당진실행검토_실행검토228_노은14BL 최종내역서(04.6.24)_검토2_복사본 13블럭내역(최종04.10.05)" xfId="540"/>
    <cellStyle name="_인원계획표 _당진실행검토_실행검토228_노은14BL 최종내역서(04.6.24)_복사본 13블럭내역(최종04.10.05)" xfId="541"/>
    <cellStyle name="_인원계획표 _당진실행검토_실행검토228_노은2지구 13블럭내역(최종04.10.05)" xfId="542"/>
    <cellStyle name="_인원계획표 _당진실행검토_실행검토228_동백리슈빌 최종내역서(단가참고)" xfId="543"/>
    <cellStyle name="_인원계획표 _당진실행검토_실행검토228_동백리슈빌 최종내역서(단가참고)_복사본 13블럭내역(최종04.10.05)" xfId="544"/>
    <cellStyle name="_인원계획표 _당진실행검토_실행검토228_동백리슈빌 확정내역서(2004.02.10)" xfId="545"/>
    <cellStyle name="_인원계획표 _당진실행검토_실행검토228_리슈빌 공사별 비교(전체현장)" xfId="546"/>
    <cellStyle name="_인원계획표 _당진실행검토_실행검토228_리슈빌 공사별 비교(전체현장)_복사본 13블럭내역(최종04.10.05)" xfId="547"/>
    <cellStyle name="_인원계획표 _당진실행검토_실행검토228_실행(노은리슈빌)" xfId="548"/>
    <cellStyle name="_인원계획표 _당진실행검토_실행검토228_실행(노은리슈빌)_관저리슈빌최종실행1" xfId="549"/>
    <cellStyle name="_인원계획표 _당진실행검토_실행검토228_실행(노은리슈빌)_관저리슈빌최종실행1_관저리슈빌최종실행1" xfId="550"/>
    <cellStyle name="_인원계획표 _당진실행검토_실행검토228_실행예산 (2004.03.29)" xfId="551"/>
    <cellStyle name="_인원계획표 _당진실행검토_실행검토228_용인IC 내역서(결재0413)" xfId="552"/>
    <cellStyle name="_인원계획표 _당진실행검토_실행검토228_청주비하내역(04.09.16)" xfId="553"/>
    <cellStyle name="_인원계획표 _당진실행검토_실행예산 (2004.03.29)" xfId="554"/>
    <cellStyle name="_인원계획표 _당진실행검토_용인IC 내역서(결재0413)" xfId="555"/>
    <cellStyle name="_인원계획표 _당진실행검토_청주비하내역(04.09.16)" xfId="556"/>
    <cellStyle name="_인원계획표 _동백리슈빌 최종내역서(단가참고)" xfId="557"/>
    <cellStyle name="_인원계획표 _동백리슈빌 최종내역서(단가참고)_복사본 13블럭내역(최종04.10.05)" xfId="558"/>
    <cellStyle name="_인원계획표 _동백리슈빌 확정내역서(2004.02.10)" xfId="559"/>
    <cellStyle name="_인원계획표 _리슈빌 공사별 비교(전체현장)" xfId="560"/>
    <cellStyle name="_인원계획표 _리슈빌 공사별 비교(전체현장)_복사본 13블럭내역(최종04.10.05)" xfId="561"/>
    <cellStyle name="_인원계획표 _실행(노은리슈빌)" xfId="562"/>
    <cellStyle name="_인원계획표 _실행(노은리슈빌)_관저리슈빌최종실행1" xfId="563"/>
    <cellStyle name="_인원계획표 _실행(노은리슈빌)_관저리슈빌최종실행1_관저리슈빌최종실행1" xfId="564"/>
    <cellStyle name="_인원계획표 _실행검토228" xfId="565"/>
    <cellStyle name="_인원계획표 _실행검토228_00.실행예산(결재)" xfId="566"/>
    <cellStyle name="_인원계획표 _실행검토228_07.복수리슈빌 미장" xfId="567"/>
    <cellStyle name="_인원계획표 _실행검토228_견적용내역" xfId="568"/>
    <cellStyle name="_인원계획표 _실행검토228_견적용내역(도급비교)" xfId="569"/>
    <cellStyle name="_인원계획표 _실행검토228_견적용내역(도급비교)_관저리슈빌최종실행1" xfId="570"/>
    <cellStyle name="_인원계획표 _실행검토228_견적용내역(도급비교)_관저리슈빌최종실행1_관저리슈빌최종실행1" xfId="571"/>
    <cellStyle name="_인원계획표 _실행검토228_견적용내역_관저리슈빌최종실행1" xfId="572"/>
    <cellStyle name="_인원계획표 _실행검토228_견적용내역_관저리슈빌최종실행1_관저리슈빌최종실행1" xfId="573"/>
    <cellStyle name="_인원계획표 _실행검토228_관저리슈빌최종실행(1224)" xfId="574"/>
    <cellStyle name="_인원계획표 _실행검토228_관저리슈빌최종실행(1224)_관저리슈빌최종실행1" xfId="575"/>
    <cellStyle name="_인원계획표 _실행검토228_관저리슈빌최종실행(1224)_관저리슈빌최종실행1_관저리슈빌최종실행1" xfId="576"/>
    <cellStyle name="_인원계획표 _실행검토228_관저리슈빌최종실행1" xfId="577"/>
    <cellStyle name="_인원계획표 _실행검토228_노은14BL 최종내역서(04.10.05)" xfId="578"/>
    <cellStyle name="_인원계획표 _실행검토228_노은14BL 최종내역서(04.10.05)_복사본 13블럭내역(최종04.10.05)" xfId="579"/>
    <cellStyle name="_인원계획표 _실행검토228_노은14BL 최종내역서(04.6.18)" xfId="580"/>
    <cellStyle name="_인원계획표 _실행검토228_노은14BL 최종내역서(04.6.18)_노은14BL 최종내역서(04.10.05)" xfId="581"/>
    <cellStyle name="_인원계획표 _실행검토228_노은14BL 최종내역서(04.6.18)_노은14BL 최종내역서(04.10.05)_복사본 13블럭내역(최종04.10.05)" xfId="582"/>
    <cellStyle name="_인원계획표 _실행검토228_노은14BL 최종내역서(04.6.18)_노은2지구 13블럭내역(최종04.10.05)" xfId="583"/>
    <cellStyle name="_인원계획표 _실행검토228_노은14BL 최종내역서(04.6.18)_청주비하내역(04.09.16)" xfId="584"/>
    <cellStyle name="_인원계획표 _실행검토228_노은14BL 최종내역서(04.6.24)" xfId="585"/>
    <cellStyle name="_인원계획표 _실행검토228_노은14BL 최종내역서(04.6.24)_검토" xfId="586"/>
    <cellStyle name="_인원계획표 _실행검토228_노은14BL 최종내역서(04.6.24)_검토_복사본 13블럭내역(최종04.10.05)" xfId="587"/>
    <cellStyle name="_인원계획표 _실행검토228_노은14BL 최종내역서(04.6.24)_검토1" xfId="588"/>
    <cellStyle name="_인원계획표 _실행검토228_노은14BL 최종내역서(04.6.24)_검토1_복사본 13블럭내역(최종04.10.05)" xfId="589"/>
    <cellStyle name="_인원계획표 _실행검토228_노은14BL 최종내역서(04.6.24)_검토2" xfId="590"/>
    <cellStyle name="_인원계획표 _실행검토228_노은14BL 최종내역서(04.6.24)_검토2_복사본 13블럭내역(최종04.10.05)" xfId="591"/>
    <cellStyle name="_인원계획표 _실행검토228_노은14BL 최종내역서(04.6.24)_복사본 13블럭내역(최종04.10.05)" xfId="592"/>
    <cellStyle name="_인원계획표 _실행검토228_노은2지구 13블럭내역(최종04.10.05)" xfId="593"/>
    <cellStyle name="_인원계획표 _실행검토228_동백리슈빌 최종내역서(단가참고)" xfId="594"/>
    <cellStyle name="_인원계획표 _실행검토228_동백리슈빌 최종내역서(단가참고)_복사본 13블럭내역(최종04.10.05)" xfId="595"/>
    <cellStyle name="_인원계획표 _실행검토228_동백리슈빌 확정내역서(2004.02.10)" xfId="596"/>
    <cellStyle name="_인원계획표 _실행검토228_리슈빌 공사별 비교(전체현장)" xfId="597"/>
    <cellStyle name="_인원계획표 _실행검토228_리슈빌 공사별 비교(전체현장)_복사본 13블럭내역(최종04.10.05)" xfId="598"/>
    <cellStyle name="_인원계획표 _실행검토228_삼익비교실행" xfId="599"/>
    <cellStyle name="_인원계획표 _실행검토228_삼익비교실행_00.실행예산(결재)" xfId="600"/>
    <cellStyle name="_인원계획표 _실행검토228_삼익비교실행_07.복수리슈빌 미장" xfId="601"/>
    <cellStyle name="_인원계획표 _실행검토228_삼익비교실행_견적용내역" xfId="602"/>
    <cellStyle name="_인원계획표 _실행검토228_삼익비교실행_견적용내역(도급비교)" xfId="603"/>
    <cellStyle name="_인원계획표 _실행검토228_삼익비교실행_견적용내역(도급비교)_관저리슈빌최종실행1" xfId="604"/>
    <cellStyle name="_인원계획표 _실행검토228_삼익비교실행_견적용내역(도급비교)_관저리슈빌최종실행1_관저리슈빌최종실행1" xfId="605"/>
    <cellStyle name="_인원계획표 _실행검토228_삼익비교실행_견적용내역_관저리슈빌최종실행1" xfId="606"/>
    <cellStyle name="_인원계획표 _실행검토228_삼익비교실행_견적용내역_관저리슈빌최종실행1_관저리슈빌최종실행1" xfId="607"/>
    <cellStyle name="_인원계획표 _실행검토228_삼익비교실행_관저리슈빌최종실행(1224)" xfId="608"/>
    <cellStyle name="_인원계획표 _실행검토228_삼익비교실행_관저리슈빌최종실행(1224)_관저리슈빌최종실행1" xfId="609"/>
    <cellStyle name="_인원계획표 _실행검토228_삼익비교실행_관저리슈빌최종실행(1224)_관저리슈빌최종실행1_관저리슈빌최종실행1" xfId="610"/>
    <cellStyle name="_인원계획표 _실행검토228_삼익비교실행_관저리슈빌최종실행1" xfId="611"/>
    <cellStyle name="_인원계획표 _실행검토228_삼익비교실행_노은14BL 최종내역서(04.10.05)" xfId="612"/>
    <cellStyle name="_인원계획표 _실행검토228_삼익비교실행_노은14BL 최종내역서(04.10.05)_복사본 13블럭내역(최종04.10.05)" xfId="613"/>
    <cellStyle name="_인원계획표 _실행검토228_삼익비교실행_노은14BL 최종내역서(04.6.18)" xfId="614"/>
    <cellStyle name="_인원계획표 _실행검토228_삼익비교실행_노은14BL 최종내역서(04.6.18)_노은14BL 최종내역서(04.10.05)" xfId="615"/>
    <cellStyle name="_인원계획표 _실행검토228_삼익비교실행_노은14BL 최종내역서(04.6.18)_노은14BL 최종내역서(04.10.05)_복사본 13블럭내역(최종04.10.05)" xfId="616"/>
    <cellStyle name="_인원계획표 _실행검토228_삼익비교실행_노은14BL 최종내역서(04.6.18)_노은2지구 13블럭내역(최종04.10.05)" xfId="617"/>
    <cellStyle name="_인원계획표 _실행검토228_삼익비교실행_노은14BL 최종내역서(04.6.18)_청주비하내역(04.09.16)" xfId="618"/>
    <cellStyle name="_인원계획표 _실행검토228_삼익비교실행_노은14BL 최종내역서(04.6.24)" xfId="619"/>
    <cellStyle name="_인원계획표 _실행검토228_삼익비교실행_노은14BL 최종내역서(04.6.24)_검토" xfId="620"/>
    <cellStyle name="_인원계획표 _실행검토228_삼익비교실행_노은14BL 최종내역서(04.6.24)_검토_복사본 13블럭내역(최종04.10.05)" xfId="621"/>
    <cellStyle name="_인원계획표 _실행검토228_삼익비교실행_노은14BL 최종내역서(04.6.24)_검토1" xfId="622"/>
    <cellStyle name="_인원계획표 _실행검토228_삼익비교실행_노은14BL 최종내역서(04.6.24)_검토1_복사본 13블럭내역(최종04.10.05)" xfId="623"/>
    <cellStyle name="_인원계획표 _실행검토228_삼익비교실행_노은14BL 최종내역서(04.6.24)_검토2" xfId="624"/>
    <cellStyle name="_인원계획표 _실행검토228_삼익비교실행_노은14BL 최종내역서(04.6.24)_검토2_복사본 13블럭내역(최종04.10.05)" xfId="625"/>
    <cellStyle name="_인원계획표 _실행검토228_삼익비교실행_노은14BL 최종내역서(04.6.24)_복사본 13블럭내역(최종04.10.05)" xfId="626"/>
    <cellStyle name="_인원계획표 _실행검토228_삼익비교실행_노은2지구 13블럭내역(최종04.10.05)" xfId="627"/>
    <cellStyle name="_인원계획표 _실행검토228_삼익비교실행_동백리슈빌 최종내역서(단가참고)" xfId="628"/>
    <cellStyle name="_인원계획표 _실행검토228_삼익비교실행_동백리슈빌 최종내역서(단가참고)_복사본 13블럭내역(최종04.10.05)" xfId="629"/>
    <cellStyle name="_인원계획표 _실행검토228_삼익비교실행_동백리슈빌 확정내역서(2004.02.10)" xfId="630"/>
    <cellStyle name="_인원계획표 _실행검토228_삼익비교실행_리슈빌 공사별 비교(전체현장)" xfId="631"/>
    <cellStyle name="_인원계획표 _실행검토228_삼익비교실행_리슈빌 공사별 비교(전체현장)_복사본 13블럭내역(최종04.10.05)" xfId="632"/>
    <cellStyle name="_인원계획표 _실행검토228_삼익비교실행_실행(노은리슈빌)" xfId="633"/>
    <cellStyle name="_인원계획표 _실행검토228_삼익비교실행_실행(노은리슈빌)_관저리슈빌최종실행1" xfId="634"/>
    <cellStyle name="_인원계획표 _실행검토228_삼익비교실행_실행(노은리슈빌)_관저리슈빌최종실행1_관저리슈빌최종실행1" xfId="635"/>
    <cellStyle name="_인원계획표 _실행검토228_삼익비교실행_실행예산 (2004.03.29)" xfId="636"/>
    <cellStyle name="_인원계획표 _실행검토228_삼익비교실행_용인IC 내역서(결재0413)" xfId="637"/>
    <cellStyle name="_인원계획표 _실행검토228_삼익비교실행_청주비하내역(04.09.16)" xfId="638"/>
    <cellStyle name="_인원계획표 _실행검토228_삼익협의실행" xfId="639"/>
    <cellStyle name="_인원계획표 _실행검토228_삼익협의실행_00.실행예산(결재)" xfId="640"/>
    <cellStyle name="_인원계획표 _실행검토228_삼익협의실행_07.복수리슈빌 미장" xfId="641"/>
    <cellStyle name="_인원계획표 _실행검토228_삼익협의실행_견적용내역" xfId="642"/>
    <cellStyle name="_인원계획표 _실행검토228_삼익협의실행_견적용내역(도급비교)" xfId="643"/>
    <cellStyle name="_인원계획표 _실행검토228_삼익협의실행_견적용내역(도급비교)_관저리슈빌최종실행1" xfId="644"/>
    <cellStyle name="_인원계획표 _실행검토228_삼익협의실행_견적용내역(도급비교)_관저리슈빌최종실행1_관저리슈빌최종실행1" xfId="645"/>
    <cellStyle name="_인원계획표 _실행검토228_삼익협의실행_견적용내역_관저리슈빌최종실행1" xfId="646"/>
    <cellStyle name="_인원계획표 _실행검토228_삼익협의실행_견적용내역_관저리슈빌최종실행1_관저리슈빌최종실행1" xfId="647"/>
    <cellStyle name="_인원계획표 _실행검토228_삼익협의실행_관저리슈빌최종실행(1224)" xfId="648"/>
    <cellStyle name="_인원계획표 _실행검토228_삼익협의실행_관저리슈빌최종실행(1224)_관저리슈빌최종실행1" xfId="649"/>
    <cellStyle name="_인원계획표 _실행검토228_삼익협의실행_관저리슈빌최종실행(1224)_관저리슈빌최종실행1_관저리슈빌최종실행1" xfId="650"/>
    <cellStyle name="_인원계획표 _실행검토228_삼익협의실행_관저리슈빌최종실행1" xfId="651"/>
    <cellStyle name="_인원계획표 _실행검토228_삼익협의실행_노은14BL 최종내역서(04.10.05)" xfId="652"/>
    <cellStyle name="_인원계획표 _실행검토228_삼익협의실행_노은14BL 최종내역서(04.10.05)_복사본 13블럭내역(최종04.10.05)" xfId="653"/>
    <cellStyle name="_인원계획표 _실행검토228_삼익협의실행_노은14BL 최종내역서(04.6.18)" xfId="654"/>
    <cellStyle name="_인원계획표 _실행검토228_삼익협의실행_노은14BL 최종내역서(04.6.18)_노은14BL 최종내역서(04.10.05)" xfId="655"/>
    <cellStyle name="_인원계획표 _실행검토228_삼익협의실행_노은14BL 최종내역서(04.6.18)_노은14BL 최종내역서(04.10.05)_복사본 13블럭내역(최종04.10.05)" xfId="656"/>
    <cellStyle name="_인원계획표 _실행검토228_삼익협의실행_노은14BL 최종내역서(04.6.18)_노은2지구 13블럭내역(최종04.10.05)" xfId="657"/>
    <cellStyle name="_인원계획표 _실행검토228_삼익협의실행_노은14BL 최종내역서(04.6.18)_청주비하내역(04.09.16)" xfId="658"/>
    <cellStyle name="_인원계획표 _실행검토228_삼익협의실행_노은14BL 최종내역서(04.6.24)" xfId="659"/>
    <cellStyle name="_인원계획표 _실행검토228_삼익협의실행_노은14BL 최종내역서(04.6.24)_검토" xfId="660"/>
    <cellStyle name="_인원계획표 _실행검토228_삼익협의실행_노은14BL 최종내역서(04.6.24)_검토_복사본 13블럭내역(최종04.10.05)" xfId="661"/>
    <cellStyle name="_인원계획표 _실행검토228_삼익협의실행_노은14BL 최종내역서(04.6.24)_검토1" xfId="662"/>
    <cellStyle name="_인원계획표 _실행검토228_삼익협의실행_노은14BL 최종내역서(04.6.24)_검토1_복사본 13블럭내역(최종04.10.05)" xfId="663"/>
    <cellStyle name="_인원계획표 _실행검토228_삼익협의실행_노은14BL 최종내역서(04.6.24)_검토2" xfId="664"/>
    <cellStyle name="_인원계획표 _실행검토228_삼익협의실행_노은14BL 최종내역서(04.6.24)_검토2_복사본 13블럭내역(최종04.10.05)" xfId="665"/>
    <cellStyle name="_인원계획표 _실행검토228_삼익협의실행_노은14BL 최종내역서(04.6.24)_복사본 13블럭내역(최종04.10.05)" xfId="666"/>
    <cellStyle name="_인원계획표 _실행검토228_삼익협의실행_노은2지구 13블럭내역(최종04.10.05)" xfId="667"/>
    <cellStyle name="_인원계획표 _실행검토228_삼익협의실행_동백리슈빌 최종내역서(단가참고)" xfId="668"/>
    <cellStyle name="_인원계획표 _실행검토228_삼익협의실행_동백리슈빌 최종내역서(단가참고)_복사본 13블럭내역(최종04.10.05)" xfId="669"/>
    <cellStyle name="_인원계획표 _실행검토228_삼익협의실행_동백리슈빌 확정내역서(2004.02.10)" xfId="670"/>
    <cellStyle name="_인원계획표 _실행검토228_삼익협의실행_리슈빌 공사별 비교(전체현장)" xfId="671"/>
    <cellStyle name="_인원계획표 _실행검토228_삼익협의실행_리슈빌 공사별 비교(전체현장)_복사본 13블럭내역(최종04.10.05)" xfId="672"/>
    <cellStyle name="_인원계획표 _실행검토228_삼익협의실행_실행(노은리슈빌)" xfId="673"/>
    <cellStyle name="_인원계획표 _실행검토228_삼익협의실행_실행(노은리슈빌)_관저리슈빌최종실행1" xfId="674"/>
    <cellStyle name="_인원계획표 _실행검토228_삼익협의실행_실행(노은리슈빌)_관저리슈빌최종실행1_관저리슈빌최종실행1" xfId="675"/>
    <cellStyle name="_인원계획표 _실행검토228_삼익협의실행_실행예산 (2004.03.29)" xfId="676"/>
    <cellStyle name="_인원계획표 _실행검토228_삼익협의실행_용인IC 내역서(결재0413)" xfId="677"/>
    <cellStyle name="_인원계획표 _실행검토228_삼익협의실행_청주비하내역(04.09.16)" xfId="678"/>
    <cellStyle name="_인원계획표 _실행검토228_실행(노은리슈빌)" xfId="679"/>
    <cellStyle name="_인원계획표 _실행검토228_실행(노은리슈빌)_관저리슈빌최종실행1" xfId="680"/>
    <cellStyle name="_인원계획표 _실행검토228_실행(노은리슈빌)_관저리슈빌최종실행1_관저리슈빌최종실행1" xfId="681"/>
    <cellStyle name="_인원계획표 _실행검토228_실행검토228" xfId="682"/>
    <cellStyle name="_인원계획표 _실행검토228_실행검토228_00.실행예산(결재)" xfId="683"/>
    <cellStyle name="_인원계획표 _실행검토228_실행검토228_07.복수리슈빌 미장" xfId="684"/>
    <cellStyle name="_인원계획표 _실행검토228_실행검토228_견적용내역" xfId="685"/>
    <cellStyle name="_인원계획표 _실행검토228_실행검토228_견적용내역(도급비교)" xfId="686"/>
    <cellStyle name="_인원계획표 _실행검토228_실행검토228_견적용내역(도급비교)_관저리슈빌최종실행1" xfId="687"/>
    <cellStyle name="_인원계획표 _실행검토228_실행검토228_견적용내역(도급비교)_관저리슈빌최종실행1_관저리슈빌최종실행1" xfId="688"/>
    <cellStyle name="_인원계획표 _실행검토228_실행검토228_견적용내역_관저리슈빌최종실행1" xfId="689"/>
    <cellStyle name="_인원계획표 _실행검토228_실행검토228_견적용내역_관저리슈빌최종실행1_관저리슈빌최종실행1" xfId="690"/>
    <cellStyle name="_인원계획표 _실행검토228_실행검토228_관저리슈빌최종실행(1224)" xfId="691"/>
    <cellStyle name="_인원계획표 _실행검토228_실행검토228_관저리슈빌최종실행(1224)_관저리슈빌최종실행1" xfId="692"/>
    <cellStyle name="_인원계획표 _실행검토228_실행검토228_관저리슈빌최종실행(1224)_관저리슈빌최종실행1_관저리슈빌최종실행1" xfId="693"/>
    <cellStyle name="_인원계획표 _실행검토228_실행검토228_관저리슈빌최종실행1" xfId="694"/>
    <cellStyle name="_인원계획표 _실행검토228_실행검토228_노은14BL 최종내역서(04.10.05)" xfId="695"/>
    <cellStyle name="_인원계획표 _실행검토228_실행검토228_노은14BL 최종내역서(04.10.05)_복사본 13블럭내역(최종04.10.05)" xfId="696"/>
    <cellStyle name="_인원계획표 _실행검토228_실행검토228_노은14BL 최종내역서(04.6.18)" xfId="697"/>
    <cellStyle name="_인원계획표 _실행검토228_실행검토228_노은14BL 최종내역서(04.6.18)_노은14BL 최종내역서(04.10.05)" xfId="698"/>
    <cellStyle name="_인원계획표 _실행검토228_실행검토228_노은14BL 최종내역서(04.6.18)_노은14BL 최종내역서(04.10.05)_복사본 13블럭내역(최종04.10.05)" xfId="699"/>
    <cellStyle name="_인원계획표 _실행검토228_실행검토228_노은14BL 최종내역서(04.6.18)_노은2지구 13블럭내역(최종04.10.05)" xfId="700"/>
    <cellStyle name="_인원계획표 _실행검토228_실행검토228_노은14BL 최종내역서(04.6.18)_청주비하내역(04.09.16)" xfId="701"/>
    <cellStyle name="_인원계획표 _실행검토228_실행검토228_노은14BL 최종내역서(04.6.24)" xfId="702"/>
    <cellStyle name="_인원계획표 _실행검토228_실행검토228_노은14BL 최종내역서(04.6.24)_검토" xfId="703"/>
    <cellStyle name="_인원계획표 _실행검토228_실행검토228_노은14BL 최종내역서(04.6.24)_검토_복사본 13블럭내역(최종04.10.05)" xfId="704"/>
    <cellStyle name="_인원계획표 _실행검토228_실행검토228_노은14BL 최종내역서(04.6.24)_검토1" xfId="705"/>
    <cellStyle name="_인원계획표 _실행검토228_실행검토228_노은14BL 최종내역서(04.6.24)_검토1_복사본 13블럭내역(최종04.10.05)" xfId="706"/>
    <cellStyle name="_인원계획표 _실행검토228_실행검토228_노은14BL 최종내역서(04.6.24)_검토2" xfId="707"/>
    <cellStyle name="_인원계획표 _실행검토228_실행검토228_노은14BL 최종내역서(04.6.24)_검토2_복사본 13블럭내역(최종04.10.05)" xfId="708"/>
    <cellStyle name="_인원계획표 _실행검토228_실행검토228_노은14BL 최종내역서(04.6.24)_복사본 13블럭내역(최종04.10.05)" xfId="709"/>
    <cellStyle name="_인원계획표 _실행검토228_실행검토228_노은2지구 13블럭내역(최종04.10.05)" xfId="710"/>
    <cellStyle name="_인원계획표 _실행검토228_실행검토228_동백리슈빌 최종내역서(단가참고)" xfId="711"/>
    <cellStyle name="_인원계획표 _실행검토228_실행검토228_동백리슈빌 최종내역서(단가참고)_복사본 13블럭내역(최종04.10.05)" xfId="712"/>
    <cellStyle name="_인원계획표 _실행검토228_실행검토228_동백리슈빌 확정내역서(2004.02.10)" xfId="713"/>
    <cellStyle name="_인원계획표 _실행검토228_실행검토228_리슈빌 공사별 비교(전체현장)" xfId="714"/>
    <cellStyle name="_인원계획표 _실행검토228_실행검토228_리슈빌 공사별 비교(전체현장)_복사본 13블럭내역(최종04.10.05)" xfId="715"/>
    <cellStyle name="_인원계획표 _실행검토228_실행검토228_실행(노은리슈빌)" xfId="716"/>
    <cellStyle name="_인원계획표 _실행검토228_실행검토228_실행(노은리슈빌)_관저리슈빌최종실행1" xfId="717"/>
    <cellStyle name="_인원계획표 _실행검토228_실행검토228_실행(노은리슈빌)_관저리슈빌최종실행1_관저리슈빌최종실행1" xfId="718"/>
    <cellStyle name="_인원계획표 _실행검토228_실행검토228_실행예산 (2004.03.29)" xfId="719"/>
    <cellStyle name="_인원계획표 _실행검토228_실행검토228_용인IC 내역서(결재0413)" xfId="720"/>
    <cellStyle name="_인원계획표 _실행검토228_실행검토228_청주비하내역(04.09.16)" xfId="721"/>
    <cellStyle name="_인원계획표 _실행검토228_실행예산 (2004.03.29)" xfId="722"/>
    <cellStyle name="_인원계획표 _실행검토228_용인IC 내역서(결재0413)" xfId="723"/>
    <cellStyle name="_인원계획표 _실행검토228_청주비하내역(04.09.16)" xfId="724"/>
    <cellStyle name="_인원계획표 _실행보고(기준)" xfId="725"/>
    <cellStyle name="_인원계획표 _실행보고_수영장" xfId="726"/>
    <cellStyle name="_인원계획표 _실행보고_수영장_02 실행보고_대전인동1공구(29410)" xfId="727"/>
    <cellStyle name="_인원계획표 _실행보고_수영장_2003년 경상비&amp;공통가설" xfId="728"/>
    <cellStyle name="_인원계획표 _실행보고_수영장_2004년 급여실행" xfId="729"/>
    <cellStyle name="_인원계획표 _실행보고_수영장_박용인동백상록 실행보고" xfId="730"/>
    <cellStyle name="_인원계획표 _실행보고_수영장_사본 - 02_2003년실행보고양식" xfId="731"/>
    <cellStyle name="_인원계획표 _실행보고_수영장_실행보고(경주세계문화엑스포)" xfId="732"/>
    <cellStyle name="_인원계획표 _실행보고_수영장_용인동백상록 실행보고" xfId="733"/>
    <cellStyle name="_인원계획표 _실행예산 (2004.03.29)" xfId="734"/>
    <cellStyle name="_인원계획표 _실행예산(관리비)" xfId="735"/>
    <cellStyle name="_인원계획표 _용인IC 내역서(결재0413)" xfId="736"/>
    <cellStyle name="_인원계획표 _청주비하내역(04.09.16)" xfId="737"/>
    <cellStyle name="_입찰표지 " xfId="738"/>
    <cellStyle name="_입찰표지 _00.실행예산(결재)" xfId="739"/>
    <cellStyle name="_입찰표지 _07.복수리슈빌 미장" xfId="740"/>
    <cellStyle name="_입찰표지 _Book1" xfId="741"/>
    <cellStyle name="_입찰표지 _Book1_00.실행예산(결재)" xfId="742"/>
    <cellStyle name="_입찰표지 _Book1_07.복수리슈빌 미장" xfId="743"/>
    <cellStyle name="_입찰표지 _Book1_견적용내역" xfId="744"/>
    <cellStyle name="_입찰표지 _Book1_견적용내역(도급비교)" xfId="745"/>
    <cellStyle name="_입찰표지 _Book1_견적용내역(도급비교)_관저리슈빌최종실행1" xfId="746"/>
    <cellStyle name="_입찰표지 _Book1_견적용내역(도급비교)_관저리슈빌최종실행1_관저리슈빌최종실행1" xfId="747"/>
    <cellStyle name="_입찰표지 _Book1_견적용내역_관저리슈빌최종실행1" xfId="748"/>
    <cellStyle name="_입찰표지 _Book1_견적용내역_관저리슈빌최종실행1_관저리슈빌최종실행1" xfId="749"/>
    <cellStyle name="_입찰표지 _Book1_관저리슈빌최종실행(1224)" xfId="750"/>
    <cellStyle name="_입찰표지 _Book1_관저리슈빌최종실행(1224)_관저리슈빌최종실행1" xfId="751"/>
    <cellStyle name="_입찰표지 _Book1_관저리슈빌최종실행(1224)_관저리슈빌최종실행1_관저리슈빌최종실행1" xfId="752"/>
    <cellStyle name="_입찰표지 _Book1_관저리슈빌최종실행1" xfId="753"/>
    <cellStyle name="_입찰표지 _Book1_노은14BL 최종내역서(04.10.05)" xfId="754"/>
    <cellStyle name="_입찰표지 _Book1_노은14BL 최종내역서(04.10.05)_복사본 13블럭내역(최종04.10.05)" xfId="755"/>
    <cellStyle name="_입찰표지 _Book1_노은14BL 최종내역서(04.6.18)" xfId="756"/>
    <cellStyle name="_입찰표지 _Book1_노은14BL 최종내역서(04.6.18)_노은14BL 최종내역서(04.10.05)" xfId="757"/>
    <cellStyle name="_입찰표지 _Book1_노은14BL 최종내역서(04.6.18)_노은14BL 최종내역서(04.10.05)_복사본 13블럭내역(최종04.10.05)" xfId="758"/>
    <cellStyle name="_입찰표지 _Book1_노은14BL 최종내역서(04.6.18)_노은2지구 13블럭내역(최종04.10.05)" xfId="759"/>
    <cellStyle name="_입찰표지 _Book1_노은14BL 최종내역서(04.6.18)_청주비하내역(04.09.16)" xfId="760"/>
    <cellStyle name="_입찰표지 _Book1_노은14BL 최종내역서(04.6.24)" xfId="761"/>
    <cellStyle name="_입찰표지 _Book1_노은14BL 최종내역서(04.6.24)_검토" xfId="762"/>
    <cellStyle name="_입찰표지 _Book1_노은14BL 최종내역서(04.6.24)_검토_복사본 13블럭내역(최종04.10.05)" xfId="763"/>
    <cellStyle name="_입찰표지 _Book1_노은14BL 최종내역서(04.6.24)_검토1" xfId="764"/>
    <cellStyle name="_입찰표지 _Book1_노은14BL 최종내역서(04.6.24)_검토1_복사본 13블럭내역(최종04.10.05)" xfId="765"/>
    <cellStyle name="_입찰표지 _Book1_노은14BL 최종내역서(04.6.24)_검토2" xfId="766"/>
    <cellStyle name="_입찰표지 _Book1_노은14BL 최종내역서(04.6.24)_검토2_복사본 13블럭내역(최종04.10.05)" xfId="767"/>
    <cellStyle name="_입찰표지 _Book1_노은14BL 최종내역서(04.6.24)_복사본 13블럭내역(최종04.10.05)" xfId="768"/>
    <cellStyle name="_입찰표지 _Book1_노은2지구 13블럭내역(최종04.10.05)" xfId="769"/>
    <cellStyle name="_입찰표지 _Book1_동백리슈빌 최종내역서(단가참고)" xfId="770"/>
    <cellStyle name="_입찰표지 _Book1_동백리슈빌 최종내역서(단가참고)_복사본 13블럭내역(최종04.10.05)" xfId="771"/>
    <cellStyle name="_입찰표지 _Book1_동백리슈빌 확정내역서(2004.02.10)" xfId="772"/>
    <cellStyle name="_입찰표지 _Book1_리슈빌 공사별 비교(전체현장)" xfId="773"/>
    <cellStyle name="_입찰표지 _Book1_리슈빌 공사별 비교(전체현장)_복사본 13블럭내역(최종04.10.05)" xfId="774"/>
    <cellStyle name="_입찰표지 _Book1_삼익비교실행" xfId="775"/>
    <cellStyle name="_입찰표지 _Book1_삼익비교실행_00.실행예산(결재)" xfId="776"/>
    <cellStyle name="_입찰표지 _Book1_삼익비교실행_07.복수리슈빌 미장" xfId="777"/>
    <cellStyle name="_입찰표지 _Book1_삼익비교실행_견적용내역" xfId="778"/>
    <cellStyle name="_입찰표지 _Book1_삼익비교실행_견적용내역(도급비교)" xfId="779"/>
    <cellStyle name="_입찰표지 _Book1_삼익비교실행_견적용내역(도급비교)_관저리슈빌최종실행1" xfId="780"/>
    <cellStyle name="_입찰표지 _Book1_삼익비교실행_견적용내역(도급비교)_관저리슈빌최종실행1_관저리슈빌최종실행1" xfId="781"/>
    <cellStyle name="_입찰표지 _Book1_삼익비교실행_견적용내역_관저리슈빌최종실행1" xfId="782"/>
    <cellStyle name="_입찰표지 _Book1_삼익비교실행_견적용내역_관저리슈빌최종실행1_관저리슈빌최종실행1" xfId="783"/>
    <cellStyle name="_입찰표지 _Book1_삼익비교실행_관저리슈빌최종실행(1224)" xfId="784"/>
    <cellStyle name="_입찰표지 _Book1_삼익비교실행_관저리슈빌최종실행(1224)_관저리슈빌최종실행1" xfId="785"/>
    <cellStyle name="_입찰표지 _Book1_삼익비교실행_관저리슈빌최종실행(1224)_관저리슈빌최종실행1_관저리슈빌최종실행1" xfId="786"/>
    <cellStyle name="_입찰표지 _Book1_삼익비교실행_관저리슈빌최종실행1" xfId="787"/>
    <cellStyle name="_입찰표지 _Book1_삼익비교실행_노은14BL 최종내역서(04.10.05)" xfId="788"/>
    <cellStyle name="_입찰표지 _Book1_삼익비교실행_노은14BL 최종내역서(04.10.05)_복사본 13블럭내역(최종04.10.05)" xfId="789"/>
    <cellStyle name="_입찰표지 _Book1_삼익비교실행_노은14BL 최종내역서(04.6.18)" xfId="790"/>
    <cellStyle name="_입찰표지 _Book1_삼익비교실행_노은14BL 최종내역서(04.6.18)_노은14BL 최종내역서(04.10.05)" xfId="791"/>
    <cellStyle name="_입찰표지 _Book1_삼익비교실행_노은14BL 최종내역서(04.6.18)_노은14BL 최종내역서(04.10.05)_복사본 13블럭내역(최종04.10.05)" xfId="792"/>
    <cellStyle name="_입찰표지 _Book1_삼익비교실행_노은14BL 최종내역서(04.6.18)_노은2지구 13블럭내역(최종04.10.05)" xfId="793"/>
    <cellStyle name="_입찰표지 _Book1_삼익비교실행_노은14BL 최종내역서(04.6.18)_청주비하내역(04.09.16)" xfId="794"/>
    <cellStyle name="_입찰표지 _Book1_삼익비교실행_노은14BL 최종내역서(04.6.24)" xfId="795"/>
    <cellStyle name="_입찰표지 _Book1_삼익비교실행_노은14BL 최종내역서(04.6.24)_검토" xfId="796"/>
    <cellStyle name="_입찰표지 _Book1_삼익비교실행_노은14BL 최종내역서(04.6.24)_검토_복사본 13블럭내역(최종04.10.05)" xfId="797"/>
    <cellStyle name="_입찰표지 _Book1_삼익비교실행_노은14BL 최종내역서(04.6.24)_검토1" xfId="798"/>
    <cellStyle name="_입찰표지 _Book1_삼익비교실행_노은14BL 최종내역서(04.6.24)_검토1_복사본 13블럭내역(최종04.10.05)" xfId="799"/>
    <cellStyle name="_입찰표지 _Book1_삼익비교실행_노은14BL 최종내역서(04.6.24)_검토2" xfId="800"/>
    <cellStyle name="_입찰표지 _Book1_삼익비교실행_노은14BL 최종내역서(04.6.24)_검토2_복사본 13블럭내역(최종04.10.05)" xfId="801"/>
    <cellStyle name="_입찰표지 _Book1_삼익비교실행_노은14BL 최종내역서(04.6.24)_복사본 13블럭내역(최종04.10.05)" xfId="802"/>
    <cellStyle name="_입찰표지 _Book1_삼익비교실행_노은2지구 13블럭내역(최종04.10.05)" xfId="803"/>
    <cellStyle name="_입찰표지 _Book1_삼익비교실행_동백리슈빌 최종내역서(단가참고)" xfId="804"/>
    <cellStyle name="_입찰표지 _Book1_삼익비교실행_동백리슈빌 최종내역서(단가참고)_복사본 13블럭내역(최종04.10.05)" xfId="805"/>
    <cellStyle name="_입찰표지 _Book1_삼익비교실행_동백리슈빌 확정내역서(2004.02.10)" xfId="806"/>
    <cellStyle name="_입찰표지 _Book1_삼익비교실행_리슈빌 공사별 비교(전체현장)" xfId="807"/>
    <cellStyle name="_입찰표지 _Book1_삼익비교실행_리슈빌 공사별 비교(전체현장)_복사본 13블럭내역(최종04.10.05)" xfId="808"/>
    <cellStyle name="_입찰표지 _Book1_삼익비교실행_실행(노은리슈빌)" xfId="809"/>
    <cellStyle name="_입찰표지 _Book1_삼익비교실행_실행(노은리슈빌)_관저리슈빌최종실행1" xfId="810"/>
    <cellStyle name="_입찰표지 _Book1_삼익비교실행_실행(노은리슈빌)_관저리슈빌최종실행1_관저리슈빌최종실행1" xfId="811"/>
    <cellStyle name="_입찰표지 _Book1_삼익비교실행_실행예산 (2004.03.29)" xfId="812"/>
    <cellStyle name="_입찰표지 _Book1_삼익비교실행_용인IC 내역서(결재0413)" xfId="813"/>
    <cellStyle name="_입찰표지 _Book1_삼익비교실행_청주비하내역(04.09.16)" xfId="814"/>
    <cellStyle name="_입찰표지 _Book1_삼익협의실행" xfId="815"/>
    <cellStyle name="_입찰표지 _Book1_삼익협의실행_00.실행예산(결재)" xfId="816"/>
    <cellStyle name="_입찰표지 _Book1_삼익협의실행_07.복수리슈빌 미장" xfId="817"/>
    <cellStyle name="_입찰표지 _Book1_삼익협의실행_견적용내역" xfId="818"/>
    <cellStyle name="_입찰표지 _Book1_삼익협의실행_견적용내역(도급비교)" xfId="819"/>
    <cellStyle name="_입찰표지 _Book1_삼익협의실행_견적용내역(도급비교)_관저리슈빌최종실행1" xfId="820"/>
    <cellStyle name="_입찰표지 _Book1_삼익협의실행_견적용내역(도급비교)_관저리슈빌최종실행1_관저리슈빌최종실행1" xfId="821"/>
    <cellStyle name="_입찰표지 _Book1_삼익협의실행_견적용내역_관저리슈빌최종실행1" xfId="822"/>
    <cellStyle name="_입찰표지 _Book1_삼익협의실행_견적용내역_관저리슈빌최종실행1_관저리슈빌최종실행1" xfId="823"/>
    <cellStyle name="_입찰표지 _Book1_삼익협의실행_관저리슈빌최종실행(1224)" xfId="824"/>
    <cellStyle name="_입찰표지 _Book1_삼익협의실행_관저리슈빌최종실행(1224)_관저리슈빌최종실행1" xfId="825"/>
    <cellStyle name="_입찰표지 _Book1_삼익협의실행_관저리슈빌최종실행(1224)_관저리슈빌최종실행1_관저리슈빌최종실행1" xfId="826"/>
    <cellStyle name="_입찰표지 _Book1_삼익협의실행_관저리슈빌최종실행1" xfId="827"/>
    <cellStyle name="_입찰표지 _Book1_삼익협의실행_노은14BL 최종내역서(04.10.05)" xfId="828"/>
    <cellStyle name="_입찰표지 _Book1_삼익협의실행_노은14BL 최종내역서(04.10.05)_복사본 13블럭내역(최종04.10.05)" xfId="829"/>
    <cellStyle name="_입찰표지 _Book1_삼익협의실행_노은14BL 최종내역서(04.6.18)" xfId="830"/>
    <cellStyle name="_입찰표지 _Book1_삼익협의실행_노은14BL 최종내역서(04.6.18)_노은14BL 최종내역서(04.10.05)" xfId="831"/>
    <cellStyle name="_입찰표지 _Book1_삼익협의실행_노은14BL 최종내역서(04.6.18)_노은14BL 최종내역서(04.10.05)_복사본 13블럭내역(최종04.10.05)" xfId="832"/>
    <cellStyle name="_입찰표지 _Book1_삼익협의실행_노은14BL 최종내역서(04.6.18)_노은2지구 13블럭내역(최종04.10.05)" xfId="833"/>
    <cellStyle name="_입찰표지 _Book1_삼익협의실행_노은14BL 최종내역서(04.6.18)_청주비하내역(04.09.16)" xfId="834"/>
    <cellStyle name="_입찰표지 _Book1_삼익협의실행_노은14BL 최종내역서(04.6.24)" xfId="835"/>
    <cellStyle name="_입찰표지 _Book1_삼익협의실행_노은14BL 최종내역서(04.6.24)_검토" xfId="836"/>
    <cellStyle name="_입찰표지 _Book1_삼익협의실행_노은14BL 최종내역서(04.6.24)_검토_복사본 13블럭내역(최종04.10.05)" xfId="837"/>
    <cellStyle name="_입찰표지 _Book1_삼익협의실행_노은14BL 최종내역서(04.6.24)_검토1" xfId="838"/>
    <cellStyle name="_입찰표지 _Book1_삼익협의실행_노은14BL 최종내역서(04.6.24)_검토1_복사본 13블럭내역(최종04.10.05)" xfId="839"/>
    <cellStyle name="_입찰표지 _Book1_삼익협의실행_노은14BL 최종내역서(04.6.24)_검토2" xfId="840"/>
    <cellStyle name="_입찰표지 _Book1_삼익협의실행_노은14BL 최종내역서(04.6.24)_검토2_복사본 13블럭내역(최종04.10.05)" xfId="841"/>
    <cellStyle name="_입찰표지 _Book1_삼익협의실행_노은14BL 최종내역서(04.6.24)_복사본 13블럭내역(최종04.10.05)" xfId="842"/>
    <cellStyle name="_입찰표지 _Book1_삼익협의실행_노은2지구 13블럭내역(최종04.10.05)" xfId="843"/>
    <cellStyle name="_입찰표지 _Book1_삼익협의실행_동백리슈빌 최종내역서(단가참고)" xfId="844"/>
    <cellStyle name="_입찰표지 _Book1_삼익협의실행_동백리슈빌 최종내역서(단가참고)_복사본 13블럭내역(최종04.10.05)" xfId="845"/>
    <cellStyle name="_입찰표지 _Book1_삼익협의실행_동백리슈빌 확정내역서(2004.02.10)" xfId="846"/>
    <cellStyle name="_입찰표지 _Book1_삼익협의실행_리슈빌 공사별 비교(전체현장)" xfId="847"/>
    <cellStyle name="_입찰표지 _Book1_삼익협의실행_리슈빌 공사별 비교(전체현장)_복사본 13블럭내역(최종04.10.05)" xfId="848"/>
    <cellStyle name="_입찰표지 _Book1_삼익협의실행_실행(노은리슈빌)" xfId="849"/>
    <cellStyle name="_입찰표지 _Book1_삼익협의실행_실행(노은리슈빌)_관저리슈빌최종실행1" xfId="850"/>
    <cellStyle name="_입찰표지 _Book1_삼익협의실행_실행(노은리슈빌)_관저리슈빌최종실행1_관저리슈빌최종실행1" xfId="851"/>
    <cellStyle name="_입찰표지 _Book1_삼익협의실행_실행예산 (2004.03.29)" xfId="852"/>
    <cellStyle name="_입찰표지 _Book1_삼익협의실행_용인IC 내역서(결재0413)" xfId="853"/>
    <cellStyle name="_입찰표지 _Book1_삼익협의실행_청주비하내역(04.09.16)" xfId="854"/>
    <cellStyle name="_입찰표지 _Book1_실행(노은리슈빌)" xfId="855"/>
    <cellStyle name="_입찰표지 _Book1_실행(노은리슈빌)_관저리슈빌최종실행1" xfId="856"/>
    <cellStyle name="_입찰표지 _Book1_실행(노은리슈빌)_관저리슈빌최종실행1_관저리슈빌최종실행1" xfId="857"/>
    <cellStyle name="_입찰표지 _Book1_실행검토228" xfId="858"/>
    <cellStyle name="_입찰표지 _Book1_실행검토228_00.실행예산(결재)" xfId="859"/>
    <cellStyle name="_입찰표지 _Book1_실행검토228_07.복수리슈빌 미장" xfId="860"/>
    <cellStyle name="_입찰표지 _Book1_실행검토228_견적용내역" xfId="861"/>
    <cellStyle name="_입찰표지 _Book1_실행검토228_견적용내역(도급비교)" xfId="862"/>
    <cellStyle name="_입찰표지 _Book1_실행검토228_견적용내역(도급비교)_관저리슈빌최종실행1" xfId="863"/>
    <cellStyle name="_입찰표지 _Book1_실행검토228_견적용내역(도급비교)_관저리슈빌최종실행1_관저리슈빌최종실행1" xfId="864"/>
    <cellStyle name="_입찰표지 _Book1_실행검토228_견적용내역_관저리슈빌최종실행1" xfId="865"/>
    <cellStyle name="_입찰표지 _Book1_실행검토228_견적용내역_관저리슈빌최종실행1_관저리슈빌최종실행1" xfId="866"/>
    <cellStyle name="_입찰표지 _Book1_실행검토228_관저리슈빌최종실행(1224)" xfId="867"/>
    <cellStyle name="_입찰표지 _Book1_실행검토228_관저리슈빌최종실행(1224)_관저리슈빌최종실행1" xfId="868"/>
    <cellStyle name="_입찰표지 _Book1_실행검토228_관저리슈빌최종실행(1224)_관저리슈빌최종실행1_관저리슈빌최종실행1" xfId="869"/>
    <cellStyle name="_입찰표지 _Book1_실행검토228_관저리슈빌최종실행1" xfId="870"/>
    <cellStyle name="_입찰표지 _Book1_실행검토228_노은14BL 최종내역서(04.10.05)" xfId="871"/>
    <cellStyle name="_입찰표지 _Book1_실행검토228_노은14BL 최종내역서(04.10.05)_복사본 13블럭내역(최종04.10.05)" xfId="872"/>
    <cellStyle name="_입찰표지 _Book1_실행검토228_노은14BL 최종내역서(04.6.18)" xfId="873"/>
    <cellStyle name="_입찰표지 _Book1_실행검토228_노은14BL 최종내역서(04.6.18)_노은14BL 최종내역서(04.10.05)" xfId="874"/>
    <cellStyle name="_입찰표지 _Book1_실행검토228_노은14BL 최종내역서(04.6.18)_노은14BL 최종내역서(04.10.05)_복사본 13블럭내역(최종04.10.05)" xfId="875"/>
    <cellStyle name="_입찰표지 _Book1_실행검토228_노은14BL 최종내역서(04.6.18)_노은2지구 13블럭내역(최종04.10.05)" xfId="876"/>
    <cellStyle name="_입찰표지 _Book1_실행검토228_노은14BL 최종내역서(04.6.18)_청주비하내역(04.09.16)" xfId="877"/>
    <cellStyle name="_입찰표지 _Book1_실행검토228_노은14BL 최종내역서(04.6.24)" xfId="878"/>
    <cellStyle name="_입찰표지 _Book1_실행검토228_노은14BL 최종내역서(04.6.24)_검토" xfId="879"/>
    <cellStyle name="_입찰표지 _Book1_실행검토228_노은14BL 최종내역서(04.6.24)_검토_복사본 13블럭내역(최종04.10.05)" xfId="880"/>
    <cellStyle name="_입찰표지 _Book1_실행검토228_노은14BL 최종내역서(04.6.24)_검토1" xfId="881"/>
    <cellStyle name="_입찰표지 _Book1_실행검토228_노은14BL 최종내역서(04.6.24)_검토1_복사본 13블럭내역(최종04.10.05)" xfId="882"/>
    <cellStyle name="_입찰표지 _Book1_실행검토228_노은14BL 최종내역서(04.6.24)_검토2" xfId="883"/>
    <cellStyle name="_입찰표지 _Book1_실행검토228_노은14BL 최종내역서(04.6.24)_검토2_복사본 13블럭내역(최종04.10.05)" xfId="884"/>
    <cellStyle name="_입찰표지 _Book1_실행검토228_노은14BL 최종내역서(04.6.24)_복사본 13블럭내역(최종04.10.05)" xfId="885"/>
    <cellStyle name="_입찰표지 _Book1_실행검토228_노은2지구 13블럭내역(최종04.10.05)" xfId="886"/>
    <cellStyle name="_입찰표지 _Book1_실행검토228_동백리슈빌 최종내역서(단가참고)" xfId="887"/>
    <cellStyle name="_입찰표지 _Book1_실행검토228_동백리슈빌 최종내역서(단가참고)_복사본 13블럭내역(최종04.10.05)" xfId="888"/>
    <cellStyle name="_입찰표지 _Book1_실행검토228_동백리슈빌 확정내역서(2004.02.10)" xfId="889"/>
    <cellStyle name="_입찰표지 _Book1_실행검토228_리슈빌 공사별 비교(전체현장)" xfId="890"/>
    <cellStyle name="_입찰표지 _Book1_실행검토228_리슈빌 공사별 비교(전체현장)_복사본 13블럭내역(최종04.10.05)" xfId="891"/>
    <cellStyle name="_입찰표지 _Book1_실행검토228_실행(노은리슈빌)" xfId="892"/>
    <cellStyle name="_입찰표지 _Book1_실행검토228_실행(노은리슈빌)_관저리슈빌최종실행1" xfId="893"/>
    <cellStyle name="_입찰표지 _Book1_실행검토228_실행(노은리슈빌)_관저리슈빌최종실행1_관저리슈빌최종실행1" xfId="894"/>
    <cellStyle name="_입찰표지 _Book1_실행검토228_실행예산 (2004.03.29)" xfId="895"/>
    <cellStyle name="_입찰표지 _Book1_실행검토228_용인IC 내역서(결재0413)" xfId="896"/>
    <cellStyle name="_입찰표지 _Book1_실행검토228_청주비하내역(04.09.16)" xfId="897"/>
    <cellStyle name="_입찰표지 _Book1_실행예산 (2004.03.29)" xfId="898"/>
    <cellStyle name="_입찰표지 _Book1_용인IC 내역서(결재0413)" xfId="899"/>
    <cellStyle name="_입찰표지 _Book1_청주비하내역(04.09.16)" xfId="900"/>
    <cellStyle name="_입찰표지 _견적실행비교" xfId="901"/>
    <cellStyle name="_입찰표지 _견적실행비교_00.실행예산(결재)" xfId="902"/>
    <cellStyle name="_입찰표지 _견적실행비교_07.복수리슈빌 미장" xfId="903"/>
    <cellStyle name="_입찰표지 _견적실행비교_견적용내역" xfId="904"/>
    <cellStyle name="_입찰표지 _견적실행비교_견적용내역(도급비교)" xfId="905"/>
    <cellStyle name="_입찰표지 _견적실행비교_견적용내역(도급비교)_관저리슈빌최종실행1" xfId="906"/>
    <cellStyle name="_입찰표지 _견적실행비교_견적용내역(도급비교)_관저리슈빌최종실행1_관저리슈빌최종실행1" xfId="907"/>
    <cellStyle name="_입찰표지 _견적실행비교_견적용내역_관저리슈빌최종실행1" xfId="908"/>
    <cellStyle name="_입찰표지 _견적실행비교_견적용내역_관저리슈빌최종실행1_관저리슈빌최종실행1" xfId="909"/>
    <cellStyle name="_입찰표지 _견적실행비교_관저리슈빌최종실행(1224)" xfId="910"/>
    <cellStyle name="_입찰표지 _견적실행비교_관저리슈빌최종실행(1224)_관저리슈빌최종실행1" xfId="911"/>
    <cellStyle name="_입찰표지 _견적실행비교_관저리슈빌최종실행(1224)_관저리슈빌최종실행1_관저리슈빌최종실행1" xfId="912"/>
    <cellStyle name="_입찰표지 _견적실행비교_관저리슈빌최종실행1" xfId="913"/>
    <cellStyle name="_입찰표지 _견적실행비교_노은14BL 최종내역서(04.10.05)" xfId="914"/>
    <cellStyle name="_입찰표지 _견적실행비교_노은14BL 최종내역서(04.10.05)_복사본 13블럭내역(최종04.10.05)" xfId="915"/>
    <cellStyle name="_입찰표지 _견적실행비교_노은14BL 최종내역서(04.6.18)" xfId="916"/>
    <cellStyle name="_입찰표지 _견적실행비교_노은14BL 최종내역서(04.6.18)_노은14BL 최종내역서(04.10.05)" xfId="917"/>
    <cellStyle name="_입찰표지 _견적실행비교_노은14BL 최종내역서(04.6.18)_노은14BL 최종내역서(04.10.05)_복사본 13블럭내역(최종04.10.05)" xfId="918"/>
    <cellStyle name="_입찰표지 _견적실행비교_노은14BL 최종내역서(04.6.18)_노은2지구 13블럭내역(최종04.10.05)" xfId="919"/>
    <cellStyle name="_입찰표지 _견적실행비교_노은14BL 최종내역서(04.6.18)_청주비하내역(04.09.16)" xfId="920"/>
    <cellStyle name="_입찰표지 _견적실행비교_노은14BL 최종내역서(04.6.24)" xfId="921"/>
    <cellStyle name="_입찰표지 _견적실행비교_노은14BL 최종내역서(04.6.24)_검토" xfId="922"/>
    <cellStyle name="_입찰표지 _견적실행비교_노은14BL 최종내역서(04.6.24)_검토_복사본 13블럭내역(최종04.10.05)" xfId="923"/>
    <cellStyle name="_입찰표지 _견적실행비교_노은14BL 최종내역서(04.6.24)_검토1" xfId="924"/>
    <cellStyle name="_입찰표지 _견적실행비교_노은14BL 최종내역서(04.6.24)_검토1_복사본 13블럭내역(최종04.10.05)" xfId="925"/>
    <cellStyle name="_입찰표지 _견적실행비교_노은14BL 최종내역서(04.6.24)_검토2" xfId="926"/>
    <cellStyle name="_입찰표지 _견적실행비교_노은14BL 최종내역서(04.6.24)_검토2_복사본 13블럭내역(최종04.10.05)" xfId="927"/>
    <cellStyle name="_입찰표지 _견적실행비교_노은14BL 최종내역서(04.6.24)_복사본 13블럭내역(최종04.10.05)" xfId="928"/>
    <cellStyle name="_입찰표지 _견적실행비교_노은2지구 13블럭내역(최종04.10.05)" xfId="929"/>
    <cellStyle name="_입찰표지 _견적실행비교_동백리슈빌 최종내역서(단가참고)" xfId="930"/>
    <cellStyle name="_입찰표지 _견적실행비교_동백리슈빌 최종내역서(단가참고)_복사본 13블럭내역(최종04.10.05)" xfId="931"/>
    <cellStyle name="_입찰표지 _견적실행비교_동백리슈빌 확정내역서(2004.02.10)" xfId="932"/>
    <cellStyle name="_입찰표지 _견적실행비교_리슈빌 공사별 비교(전체현장)" xfId="933"/>
    <cellStyle name="_입찰표지 _견적실행비교_리슈빌 공사별 비교(전체현장)_복사본 13블럭내역(최종04.10.05)" xfId="934"/>
    <cellStyle name="_입찰표지 _견적실행비교_실행(노은리슈빌)" xfId="935"/>
    <cellStyle name="_입찰표지 _견적실행비교_실행(노은리슈빌)_관저리슈빌최종실행1" xfId="936"/>
    <cellStyle name="_입찰표지 _견적실행비교_실행(노은리슈빌)_관저리슈빌최종실행1_관저리슈빌최종실행1" xfId="937"/>
    <cellStyle name="_입찰표지 _견적실행비교_실행예산 (2004.03.29)" xfId="938"/>
    <cellStyle name="_입찰표지 _견적실행비교_용인IC 내역서(결재0413)" xfId="939"/>
    <cellStyle name="_입찰표지 _견적실행비교_청주비하내역(04.09.16)" xfId="940"/>
    <cellStyle name="_입찰표지 _견적용내역" xfId="941"/>
    <cellStyle name="_입찰표지 _견적용내역(도급비교)" xfId="942"/>
    <cellStyle name="_입찰표지 _견적용내역(도급비교)_관저리슈빌최종실행1" xfId="943"/>
    <cellStyle name="_입찰표지 _견적용내역(도급비교)_관저리슈빌최종실행1_관저리슈빌최종실행1" xfId="944"/>
    <cellStyle name="_입찰표지 _견적용내역_관저리슈빌최종실행1" xfId="945"/>
    <cellStyle name="_입찰표지 _견적용내역_관저리슈빌최종실행1_관저리슈빌최종실행1" xfId="946"/>
    <cellStyle name="_입찰표지 _관저리슈빌최종실행(1224)" xfId="947"/>
    <cellStyle name="_입찰표지 _관저리슈빌최종실행(1224)_관저리슈빌최종실행1" xfId="948"/>
    <cellStyle name="_입찰표지 _관저리슈빌최종실행(1224)_관저리슈빌최종실행1_관저리슈빌최종실행1" xfId="949"/>
    <cellStyle name="_입찰표지 _관저리슈빌최종실행1" xfId="950"/>
    <cellStyle name="_입찰표지 _노은14BL 최종내역서(04.10.05)" xfId="951"/>
    <cellStyle name="_입찰표지 _노은14BL 최종내역서(04.10.05)_복사본 13블럭내역(최종04.10.05)" xfId="952"/>
    <cellStyle name="_입찰표지 _노은14BL 최종내역서(04.6.18)" xfId="953"/>
    <cellStyle name="_입찰표지 _노은14BL 최종내역서(04.6.18)_노은14BL 최종내역서(04.10.05)" xfId="954"/>
    <cellStyle name="_입찰표지 _노은14BL 최종내역서(04.6.18)_노은14BL 최종내역서(04.10.05)_복사본 13블럭내역(최종04.10.05)" xfId="955"/>
    <cellStyle name="_입찰표지 _노은14BL 최종내역서(04.6.18)_노은2지구 13블럭내역(최종04.10.05)" xfId="956"/>
    <cellStyle name="_입찰표지 _노은14BL 최종내역서(04.6.18)_청주비하내역(04.09.16)" xfId="957"/>
    <cellStyle name="_입찰표지 _노은14BL 최종내역서(04.6.24)" xfId="958"/>
    <cellStyle name="_입찰표지 _노은14BL 최종내역서(04.6.24)_검토" xfId="959"/>
    <cellStyle name="_입찰표지 _노은14BL 최종내역서(04.6.24)_검토_복사본 13블럭내역(최종04.10.05)" xfId="960"/>
    <cellStyle name="_입찰표지 _노은14BL 최종내역서(04.6.24)_검토1" xfId="961"/>
    <cellStyle name="_입찰표지 _노은14BL 최종내역서(04.6.24)_검토1_복사본 13블럭내역(최종04.10.05)" xfId="962"/>
    <cellStyle name="_입찰표지 _노은14BL 최종내역서(04.6.24)_검토2" xfId="963"/>
    <cellStyle name="_입찰표지 _노은14BL 최종내역서(04.6.24)_검토2_복사본 13블럭내역(최종04.10.05)" xfId="964"/>
    <cellStyle name="_입찰표지 _노은14BL 최종내역서(04.6.24)_복사본 13블럭내역(최종04.10.05)" xfId="965"/>
    <cellStyle name="_입찰표지 _노은2지구 13블럭내역(최종04.10.05)" xfId="966"/>
    <cellStyle name="_입찰표지 _당진실행검토" xfId="967"/>
    <cellStyle name="_입찰표지 _당진실행검토_00.실행예산(결재)" xfId="968"/>
    <cellStyle name="_입찰표지 _당진실행검토_07.복수리슈빌 미장" xfId="969"/>
    <cellStyle name="_입찰표지 _당진실행검토_견적용내역" xfId="970"/>
    <cellStyle name="_입찰표지 _당진실행검토_견적용내역(도급비교)" xfId="971"/>
    <cellStyle name="_입찰표지 _당진실행검토_견적용내역(도급비교)_관저리슈빌최종실행1" xfId="972"/>
    <cellStyle name="_입찰표지 _당진실행검토_견적용내역(도급비교)_관저리슈빌최종실행1_관저리슈빌최종실행1" xfId="973"/>
    <cellStyle name="_입찰표지 _당진실행검토_견적용내역_관저리슈빌최종실행1" xfId="974"/>
    <cellStyle name="_입찰표지 _당진실행검토_견적용내역_관저리슈빌최종실행1_관저리슈빌최종실행1" xfId="975"/>
    <cellStyle name="_입찰표지 _당진실행검토_관저리슈빌최종실행(1224)" xfId="976"/>
    <cellStyle name="_입찰표지 _당진실행검토_관저리슈빌최종실행(1224)_관저리슈빌최종실행1" xfId="977"/>
    <cellStyle name="_입찰표지 _당진실행검토_관저리슈빌최종실행(1224)_관저리슈빌최종실행1_관저리슈빌최종실행1" xfId="978"/>
    <cellStyle name="_입찰표지 _당진실행검토_관저리슈빌최종실행1" xfId="979"/>
    <cellStyle name="_입찰표지 _당진실행검토_노은14BL 최종내역서(04.10.05)" xfId="980"/>
    <cellStyle name="_입찰표지 _당진실행검토_노은14BL 최종내역서(04.10.05)_복사본 13블럭내역(최종04.10.05)" xfId="981"/>
    <cellStyle name="_입찰표지 _당진실행검토_노은14BL 최종내역서(04.6.18)" xfId="982"/>
    <cellStyle name="_입찰표지 _당진실행검토_노은14BL 최종내역서(04.6.18)_노은14BL 최종내역서(04.10.05)" xfId="983"/>
    <cellStyle name="_입찰표지 _당진실행검토_노은14BL 최종내역서(04.6.18)_노은14BL 최종내역서(04.10.05)_복사본 13블럭내역(최종04.10.05)" xfId="984"/>
    <cellStyle name="_입찰표지 _당진실행검토_노은14BL 최종내역서(04.6.18)_노은2지구 13블럭내역(최종04.10.05)" xfId="985"/>
    <cellStyle name="_입찰표지 _당진실행검토_노은14BL 최종내역서(04.6.18)_청주비하내역(04.09.16)" xfId="986"/>
    <cellStyle name="_입찰표지 _당진실행검토_노은14BL 최종내역서(04.6.24)" xfId="987"/>
    <cellStyle name="_입찰표지 _당진실행검토_노은14BL 최종내역서(04.6.24)_검토" xfId="988"/>
    <cellStyle name="_입찰표지 _당진실행검토_노은14BL 최종내역서(04.6.24)_검토_복사본 13블럭내역(최종04.10.05)" xfId="989"/>
    <cellStyle name="_입찰표지 _당진실행검토_노은14BL 최종내역서(04.6.24)_검토1" xfId="990"/>
    <cellStyle name="_입찰표지 _당진실행검토_노은14BL 최종내역서(04.6.24)_검토1_복사본 13블럭내역(최종04.10.05)" xfId="991"/>
    <cellStyle name="_입찰표지 _당진실행검토_노은14BL 최종내역서(04.6.24)_검토2" xfId="992"/>
    <cellStyle name="_입찰표지 _당진실행검토_노은14BL 최종내역서(04.6.24)_검토2_복사본 13블럭내역(최종04.10.05)" xfId="993"/>
    <cellStyle name="_입찰표지 _당진실행검토_노은14BL 최종내역서(04.6.24)_복사본 13블럭내역(최종04.10.05)" xfId="994"/>
    <cellStyle name="_입찰표지 _당진실행검토_노은2지구 13블럭내역(최종04.10.05)" xfId="995"/>
    <cellStyle name="_입찰표지 _당진실행검토_동백리슈빌 최종내역서(단가참고)" xfId="996"/>
    <cellStyle name="_입찰표지 _당진실행검토_동백리슈빌 최종내역서(단가참고)_복사본 13블럭내역(최종04.10.05)" xfId="997"/>
    <cellStyle name="_입찰표지 _당진실행검토_동백리슈빌 확정내역서(2004.02.10)" xfId="998"/>
    <cellStyle name="_입찰표지 _당진실행검토_리슈빌 공사별 비교(전체현장)" xfId="999"/>
    <cellStyle name="_입찰표지 _당진실행검토_리슈빌 공사별 비교(전체현장)_복사본 13블럭내역(최종04.10.05)" xfId="1000"/>
    <cellStyle name="_입찰표지 _당진실행검토_삼익비교실행" xfId="1001"/>
    <cellStyle name="_입찰표지 _당진실행검토_삼익비교실행_00.실행예산(결재)" xfId="1002"/>
    <cellStyle name="_입찰표지 _당진실행검토_삼익비교실행_07.복수리슈빌 미장" xfId="1003"/>
    <cellStyle name="_입찰표지 _당진실행검토_삼익비교실행_견적용내역" xfId="1004"/>
    <cellStyle name="_입찰표지 _당진실행검토_삼익비교실행_견적용내역(도급비교)" xfId="1005"/>
    <cellStyle name="_입찰표지 _당진실행검토_삼익비교실행_견적용내역(도급비교)_관저리슈빌최종실행1" xfId="1006"/>
    <cellStyle name="_입찰표지 _당진실행검토_삼익비교실행_견적용내역(도급비교)_관저리슈빌최종실행1_관저리슈빌최종실행1" xfId="1007"/>
    <cellStyle name="_입찰표지 _당진실행검토_삼익비교실행_견적용내역_관저리슈빌최종실행1" xfId="1008"/>
    <cellStyle name="_입찰표지 _당진실행검토_삼익비교실행_견적용내역_관저리슈빌최종실행1_관저리슈빌최종실행1" xfId="1009"/>
    <cellStyle name="_입찰표지 _당진실행검토_삼익비교실행_관저리슈빌최종실행(1224)" xfId="1010"/>
    <cellStyle name="_입찰표지 _당진실행검토_삼익비교실행_관저리슈빌최종실행(1224)_관저리슈빌최종실행1" xfId="1011"/>
    <cellStyle name="_입찰표지 _당진실행검토_삼익비교실행_관저리슈빌최종실행(1224)_관저리슈빌최종실행1_관저리슈빌최종실행1" xfId="1012"/>
    <cellStyle name="_입찰표지 _당진실행검토_삼익비교실행_관저리슈빌최종실행1" xfId="1013"/>
    <cellStyle name="_입찰표지 _당진실행검토_삼익비교실행_노은14BL 최종내역서(04.10.05)" xfId="1014"/>
    <cellStyle name="_입찰표지 _당진실행검토_삼익비교실행_노은14BL 최종내역서(04.10.05)_복사본 13블럭내역(최종04.10.05)" xfId="1015"/>
    <cellStyle name="_입찰표지 _당진실행검토_삼익비교실행_노은14BL 최종내역서(04.6.18)" xfId="1016"/>
    <cellStyle name="_입찰표지 _당진실행검토_삼익비교실행_노은14BL 최종내역서(04.6.18)_노은14BL 최종내역서(04.10.05)" xfId="1017"/>
    <cellStyle name="_입찰표지 _당진실행검토_삼익비교실행_노은14BL 최종내역서(04.6.18)_노은14BL 최종내역서(04.10.05)_복사본 13블럭내역(최종04.10.05)" xfId="1018"/>
    <cellStyle name="_입찰표지 _당진실행검토_삼익비교실행_노은14BL 최종내역서(04.6.18)_노은2지구 13블럭내역(최종04.10.05)" xfId="1019"/>
    <cellStyle name="_입찰표지 _당진실행검토_삼익비교실행_노은14BL 최종내역서(04.6.18)_청주비하내역(04.09.16)" xfId="1020"/>
    <cellStyle name="_입찰표지 _당진실행검토_삼익비교실행_노은14BL 최종내역서(04.6.24)" xfId="1021"/>
    <cellStyle name="_입찰표지 _당진실행검토_삼익비교실행_노은14BL 최종내역서(04.6.24)_검토" xfId="1022"/>
    <cellStyle name="_입찰표지 _당진실행검토_삼익비교실행_노은14BL 최종내역서(04.6.24)_검토_복사본 13블럭내역(최종04.10.05)" xfId="1023"/>
    <cellStyle name="_입찰표지 _당진실행검토_삼익비교실행_노은14BL 최종내역서(04.6.24)_검토1" xfId="1024"/>
    <cellStyle name="_입찰표지 _당진실행검토_삼익비교실행_노은14BL 최종내역서(04.6.24)_검토1_복사본 13블럭내역(최종04.10.05)" xfId="1025"/>
    <cellStyle name="_입찰표지 _당진실행검토_삼익비교실행_노은14BL 최종내역서(04.6.24)_검토2" xfId="1026"/>
    <cellStyle name="_입찰표지 _당진실행검토_삼익비교실행_노은14BL 최종내역서(04.6.24)_검토2_복사본 13블럭내역(최종04.10.05)" xfId="1027"/>
    <cellStyle name="_입찰표지 _당진실행검토_삼익비교실행_노은14BL 최종내역서(04.6.24)_복사본 13블럭내역(최종04.10.05)" xfId="1028"/>
    <cellStyle name="_입찰표지 _당진실행검토_삼익비교실행_노은2지구 13블럭내역(최종04.10.05)" xfId="1029"/>
    <cellStyle name="_입찰표지 _당진실행검토_삼익비교실행_동백리슈빌 최종내역서(단가참고)" xfId="1030"/>
    <cellStyle name="_입찰표지 _당진실행검토_삼익비교실행_동백리슈빌 최종내역서(단가참고)_복사본 13블럭내역(최종04.10.05)" xfId="1031"/>
    <cellStyle name="_입찰표지 _당진실행검토_삼익비교실행_동백리슈빌 확정내역서(2004.02.10)" xfId="1032"/>
    <cellStyle name="_입찰표지 _당진실행검토_삼익비교실행_리슈빌 공사별 비교(전체현장)" xfId="1033"/>
    <cellStyle name="_입찰표지 _당진실행검토_삼익비교실행_리슈빌 공사별 비교(전체현장)_복사본 13블럭내역(최종04.10.05)" xfId="1034"/>
    <cellStyle name="_입찰표지 _당진실행검토_삼익비교실행_실행(노은리슈빌)" xfId="1035"/>
    <cellStyle name="_입찰표지 _당진실행검토_삼익비교실행_실행(노은리슈빌)_관저리슈빌최종실행1" xfId="1036"/>
    <cellStyle name="_입찰표지 _당진실행검토_삼익비교실행_실행(노은리슈빌)_관저리슈빌최종실행1_관저리슈빌최종실행1" xfId="1037"/>
    <cellStyle name="_입찰표지 _당진실행검토_삼익비교실행_실행예산 (2004.03.29)" xfId="1038"/>
    <cellStyle name="_입찰표지 _당진실행검토_삼익비교실행_용인IC 내역서(결재0413)" xfId="1039"/>
    <cellStyle name="_입찰표지 _당진실행검토_삼익비교실행_청주비하내역(04.09.16)" xfId="1040"/>
    <cellStyle name="_입찰표지 _당진실행검토_삼익협의실행" xfId="1041"/>
    <cellStyle name="_입찰표지 _당진실행검토_삼익협의실행_00.실행예산(결재)" xfId="1042"/>
    <cellStyle name="_입찰표지 _당진실행검토_삼익협의실행_07.복수리슈빌 미장" xfId="1043"/>
    <cellStyle name="_입찰표지 _당진실행검토_삼익협의실행_견적용내역" xfId="1044"/>
    <cellStyle name="_입찰표지 _당진실행검토_삼익협의실행_견적용내역(도급비교)" xfId="1045"/>
    <cellStyle name="_입찰표지 _당진실행검토_삼익협의실행_견적용내역(도급비교)_관저리슈빌최종실행1" xfId="1046"/>
    <cellStyle name="_입찰표지 _당진실행검토_삼익협의실행_견적용내역(도급비교)_관저리슈빌최종실행1_관저리슈빌최종실행1" xfId="1047"/>
    <cellStyle name="_입찰표지 _당진실행검토_삼익협의실행_견적용내역_관저리슈빌최종실행1" xfId="1048"/>
    <cellStyle name="_입찰표지 _당진실행검토_삼익협의실행_견적용내역_관저리슈빌최종실행1_관저리슈빌최종실행1" xfId="1049"/>
    <cellStyle name="_입찰표지 _당진실행검토_삼익협의실행_관저리슈빌최종실행(1224)" xfId="1050"/>
    <cellStyle name="_입찰표지 _당진실행검토_삼익협의실행_관저리슈빌최종실행(1224)_관저리슈빌최종실행1" xfId="1051"/>
    <cellStyle name="_입찰표지 _당진실행검토_삼익협의실행_관저리슈빌최종실행(1224)_관저리슈빌최종실행1_관저리슈빌최종실행1" xfId="1052"/>
    <cellStyle name="_입찰표지 _당진실행검토_삼익협의실행_관저리슈빌최종실행1" xfId="1053"/>
    <cellStyle name="_입찰표지 _당진실행검토_삼익협의실행_노은14BL 최종내역서(04.10.05)" xfId="1054"/>
    <cellStyle name="_입찰표지 _당진실행검토_삼익협의실행_노은14BL 최종내역서(04.10.05)_복사본 13블럭내역(최종04.10.05)" xfId="1055"/>
    <cellStyle name="_입찰표지 _당진실행검토_삼익협의실행_노은14BL 최종내역서(04.6.18)" xfId="1056"/>
    <cellStyle name="_입찰표지 _당진실행검토_삼익협의실행_노은14BL 최종내역서(04.6.18)_노은14BL 최종내역서(04.10.05)" xfId="1057"/>
    <cellStyle name="_입찰표지 _당진실행검토_삼익협의실행_노은14BL 최종내역서(04.6.18)_노은14BL 최종내역서(04.10.05)_복사본 13블럭내역(최종04.10.05)" xfId="1058"/>
    <cellStyle name="_입찰표지 _당진실행검토_삼익협의실행_노은14BL 최종내역서(04.6.18)_노은2지구 13블럭내역(최종04.10.05)" xfId="1059"/>
    <cellStyle name="_입찰표지 _당진실행검토_삼익협의실행_노은14BL 최종내역서(04.6.18)_청주비하내역(04.09.16)" xfId="1060"/>
    <cellStyle name="_입찰표지 _당진실행검토_삼익협의실행_노은14BL 최종내역서(04.6.24)" xfId="1061"/>
    <cellStyle name="_입찰표지 _당진실행검토_삼익협의실행_노은14BL 최종내역서(04.6.24)_검토" xfId="1062"/>
    <cellStyle name="_입찰표지 _당진실행검토_삼익협의실행_노은14BL 최종내역서(04.6.24)_검토_복사본 13블럭내역(최종04.10.05)" xfId="1063"/>
    <cellStyle name="_입찰표지 _당진실행검토_삼익협의실행_노은14BL 최종내역서(04.6.24)_검토1" xfId="1064"/>
    <cellStyle name="_입찰표지 _당진실행검토_삼익협의실행_노은14BL 최종내역서(04.6.24)_검토1_복사본 13블럭내역(최종04.10.05)" xfId="1065"/>
    <cellStyle name="_입찰표지 _당진실행검토_삼익협의실행_노은14BL 최종내역서(04.6.24)_검토2" xfId="1066"/>
    <cellStyle name="_입찰표지 _당진실행검토_삼익협의실행_노은14BL 최종내역서(04.6.24)_검토2_복사본 13블럭내역(최종04.10.05)" xfId="1067"/>
    <cellStyle name="_입찰표지 _당진실행검토_삼익협의실행_노은14BL 최종내역서(04.6.24)_복사본 13블럭내역(최종04.10.05)" xfId="1068"/>
    <cellStyle name="_입찰표지 _당진실행검토_삼익협의실행_노은2지구 13블럭내역(최종04.10.05)" xfId="1069"/>
    <cellStyle name="_입찰표지 _당진실행검토_삼익협의실행_동백리슈빌 최종내역서(단가참고)" xfId="1070"/>
    <cellStyle name="_입찰표지 _당진실행검토_삼익협의실행_동백리슈빌 최종내역서(단가참고)_복사본 13블럭내역(최종04.10.05)" xfId="1071"/>
    <cellStyle name="_입찰표지 _당진실행검토_삼익협의실행_동백리슈빌 확정내역서(2004.02.10)" xfId="1072"/>
    <cellStyle name="_입찰표지 _당진실행검토_삼익협의실행_리슈빌 공사별 비교(전체현장)" xfId="1073"/>
    <cellStyle name="_입찰표지 _당진실행검토_삼익협의실행_리슈빌 공사별 비교(전체현장)_복사본 13블럭내역(최종04.10.05)" xfId="1074"/>
    <cellStyle name="_입찰표지 _당진실행검토_삼익협의실행_실행(노은리슈빌)" xfId="1075"/>
    <cellStyle name="_입찰표지 _당진실행검토_삼익협의실행_실행(노은리슈빌)_관저리슈빌최종실행1" xfId="1076"/>
    <cellStyle name="_입찰표지 _당진실행검토_삼익협의실행_실행(노은리슈빌)_관저리슈빌최종실행1_관저리슈빌최종실행1" xfId="1077"/>
    <cellStyle name="_입찰표지 _당진실행검토_삼익협의실행_실행예산 (2004.03.29)" xfId="1078"/>
    <cellStyle name="_입찰표지 _당진실행검토_삼익협의실행_용인IC 내역서(결재0413)" xfId="1079"/>
    <cellStyle name="_입찰표지 _당진실행검토_삼익협의실행_청주비하내역(04.09.16)" xfId="1080"/>
    <cellStyle name="_입찰표지 _당진실행검토_실행(노은리슈빌)" xfId="1081"/>
    <cellStyle name="_입찰표지 _당진실행검토_실행(노은리슈빌)_관저리슈빌최종실행1" xfId="1082"/>
    <cellStyle name="_입찰표지 _당진실행검토_실행(노은리슈빌)_관저리슈빌최종실행1_관저리슈빌최종실행1" xfId="1083"/>
    <cellStyle name="_입찰표지 _당진실행검토_실행검토228" xfId="1084"/>
    <cellStyle name="_입찰표지 _당진실행검토_실행검토228_00.실행예산(결재)" xfId="1085"/>
    <cellStyle name="_입찰표지 _당진실행검토_실행검토228_07.복수리슈빌 미장" xfId="1086"/>
    <cellStyle name="_입찰표지 _당진실행검토_실행검토228_견적용내역" xfId="1087"/>
    <cellStyle name="_입찰표지 _당진실행검토_실행검토228_견적용내역(도급비교)" xfId="1088"/>
    <cellStyle name="_입찰표지 _당진실행검토_실행검토228_견적용내역(도급비교)_관저리슈빌최종실행1" xfId="1089"/>
    <cellStyle name="_입찰표지 _당진실행검토_실행검토228_견적용내역(도급비교)_관저리슈빌최종실행1_관저리슈빌최종실행1" xfId="1090"/>
    <cellStyle name="_입찰표지 _당진실행검토_실행검토228_견적용내역_관저리슈빌최종실행1" xfId="1091"/>
    <cellStyle name="_입찰표지 _당진실행검토_실행검토228_견적용내역_관저리슈빌최종실행1_관저리슈빌최종실행1" xfId="1092"/>
    <cellStyle name="_입찰표지 _당진실행검토_실행검토228_관저리슈빌최종실행(1224)" xfId="1093"/>
    <cellStyle name="_입찰표지 _당진실행검토_실행검토228_관저리슈빌최종실행(1224)_관저리슈빌최종실행1" xfId="1094"/>
    <cellStyle name="_입찰표지 _당진실행검토_실행검토228_관저리슈빌최종실행(1224)_관저리슈빌최종실행1_관저리슈빌최종실행1" xfId="1095"/>
    <cellStyle name="_입찰표지 _당진실행검토_실행검토228_관저리슈빌최종실행1" xfId="1096"/>
    <cellStyle name="_입찰표지 _당진실행검토_실행검토228_노은14BL 최종내역서(04.10.05)" xfId="1097"/>
    <cellStyle name="_입찰표지 _당진실행검토_실행검토228_노은14BL 최종내역서(04.10.05)_복사본 13블럭내역(최종04.10.05)" xfId="1098"/>
    <cellStyle name="_입찰표지 _당진실행검토_실행검토228_노은14BL 최종내역서(04.6.18)" xfId="1099"/>
    <cellStyle name="_입찰표지 _당진실행검토_실행검토228_노은14BL 최종내역서(04.6.18)_노은14BL 최종내역서(04.10.05)" xfId="1100"/>
    <cellStyle name="_입찰표지 _당진실행검토_실행검토228_노은14BL 최종내역서(04.6.18)_노은14BL 최종내역서(04.10.05)_복사본 13블럭내역(최종04.10.05)" xfId="1101"/>
    <cellStyle name="_입찰표지 _당진실행검토_실행검토228_노은14BL 최종내역서(04.6.18)_노은2지구 13블럭내역(최종04.10.05)" xfId="1102"/>
    <cellStyle name="_입찰표지 _당진실행검토_실행검토228_노은14BL 최종내역서(04.6.18)_청주비하내역(04.09.16)" xfId="1103"/>
    <cellStyle name="_입찰표지 _당진실행검토_실행검토228_노은14BL 최종내역서(04.6.24)" xfId="1104"/>
    <cellStyle name="_입찰표지 _당진실행검토_실행검토228_노은14BL 최종내역서(04.6.24)_검토" xfId="1105"/>
    <cellStyle name="_입찰표지 _당진실행검토_실행검토228_노은14BL 최종내역서(04.6.24)_검토_복사본 13블럭내역(최종04.10.05)" xfId="1106"/>
    <cellStyle name="_입찰표지 _당진실행검토_실행검토228_노은14BL 최종내역서(04.6.24)_검토1" xfId="1107"/>
    <cellStyle name="_입찰표지 _당진실행검토_실행검토228_노은14BL 최종내역서(04.6.24)_검토1_복사본 13블럭내역(최종04.10.05)" xfId="1108"/>
    <cellStyle name="_입찰표지 _당진실행검토_실행검토228_노은14BL 최종내역서(04.6.24)_검토2" xfId="1109"/>
    <cellStyle name="_입찰표지 _당진실행검토_실행검토228_노은14BL 최종내역서(04.6.24)_검토2_복사본 13블럭내역(최종04.10.05)" xfId="1110"/>
    <cellStyle name="_입찰표지 _당진실행검토_실행검토228_노은14BL 최종내역서(04.6.24)_복사본 13블럭내역(최종04.10.05)" xfId="1111"/>
    <cellStyle name="_입찰표지 _당진실행검토_실행검토228_노은2지구 13블럭내역(최종04.10.05)" xfId="1112"/>
    <cellStyle name="_입찰표지 _당진실행검토_실행검토228_동백리슈빌 최종내역서(단가참고)" xfId="1113"/>
    <cellStyle name="_입찰표지 _당진실행검토_실행검토228_동백리슈빌 최종내역서(단가참고)_복사본 13블럭내역(최종04.10.05)" xfId="1114"/>
    <cellStyle name="_입찰표지 _당진실행검토_실행검토228_동백리슈빌 확정내역서(2004.02.10)" xfId="1115"/>
    <cellStyle name="_입찰표지 _당진실행검토_실행검토228_리슈빌 공사별 비교(전체현장)" xfId="1116"/>
    <cellStyle name="_입찰표지 _당진실행검토_실행검토228_리슈빌 공사별 비교(전체현장)_복사본 13블럭내역(최종04.10.05)" xfId="1117"/>
    <cellStyle name="_입찰표지 _당진실행검토_실행검토228_실행(노은리슈빌)" xfId="1118"/>
    <cellStyle name="_입찰표지 _당진실행검토_실행검토228_실행(노은리슈빌)_관저리슈빌최종실행1" xfId="1119"/>
    <cellStyle name="_입찰표지 _당진실행검토_실행검토228_실행(노은리슈빌)_관저리슈빌최종실행1_관저리슈빌최종실행1" xfId="1120"/>
    <cellStyle name="_입찰표지 _당진실행검토_실행검토228_실행예산 (2004.03.29)" xfId="1121"/>
    <cellStyle name="_입찰표지 _당진실행검토_실행검토228_용인IC 내역서(결재0413)" xfId="1122"/>
    <cellStyle name="_입찰표지 _당진실행검토_실행검토228_청주비하내역(04.09.16)" xfId="1123"/>
    <cellStyle name="_입찰표지 _당진실행검토_실행예산 (2004.03.29)" xfId="1124"/>
    <cellStyle name="_입찰표지 _당진실행검토_용인IC 내역서(결재0413)" xfId="1125"/>
    <cellStyle name="_입찰표지 _당진실행검토_청주비하내역(04.09.16)" xfId="1126"/>
    <cellStyle name="_입찰표지 _동백리슈빌 최종내역서(단가참고)" xfId="1127"/>
    <cellStyle name="_입찰표지 _동백리슈빌 최종내역서(단가참고)_복사본 13블럭내역(최종04.10.05)" xfId="1128"/>
    <cellStyle name="_입찰표지 _동백리슈빌 확정내역서(2004.02.10)" xfId="1129"/>
    <cellStyle name="_입찰표지 _리슈빌 공사별 비교(전체현장)" xfId="1130"/>
    <cellStyle name="_입찰표지 _리슈빌 공사별 비교(전체현장)_복사본 13블럭내역(최종04.10.05)" xfId="1131"/>
    <cellStyle name="_입찰표지 _실행(노은리슈빌)" xfId="1132"/>
    <cellStyle name="_입찰표지 _실행(노은리슈빌)_관저리슈빌최종실행1" xfId="1133"/>
    <cellStyle name="_입찰표지 _실행(노은리슈빌)_관저리슈빌최종실행1_관저리슈빌최종실행1" xfId="1134"/>
    <cellStyle name="_입찰표지 _실행검토228" xfId="1135"/>
    <cellStyle name="_입찰표지 _실행검토228_00.실행예산(결재)" xfId="1136"/>
    <cellStyle name="_입찰표지 _실행검토228_07.복수리슈빌 미장" xfId="1137"/>
    <cellStyle name="_입찰표지 _실행검토228_견적용내역" xfId="1138"/>
    <cellStyle name="_입찰표지 _실행검토228_견적용내역(도급비교)" xfId="1139"/>
    <cellStyle name="_입찰표지 _실행검토228_견적용내역(도급비교)_관저리슈빌최종실행1" xfId="1140"/>
    <cellStyle name="_입찰표지 _실행검토228_견적용내역(도급비교)_관저리슈빌최종실행1_관저리슈빌최종실행1" xfId="1141"/>
    <cellStyle name="_입찰표지 _실행검토228_견적용내역_관저리슈빌최종실행1" xfId="1142"/>
    <cellStyle name="_입찰표지 _실행검토228_견적용내역_관저리슈빌최종실행1_관저리슈빌최종실행1" xfId="1143"/>
    <cellStyle name="_입찰표지 _실행검토228_관저리슈빌최종실행(1224)" xfId="1144"/>
    <cellStyle name="_입찰표지 _실행검토228_관저리슈빌최종실행(1224)_관저리슈빌최종실행1" xfId="1145"/>
    <cellStyle name="_입찰표지 _실행검토228_관저리슈빌최종실행(1224)_관저리슈빌최종실행1_관저리슈빌최종실행1" xfId="1146"/>
    <cellStyle name="_입찰표지 _실행검토228_관저리슈빌최종실행1" xfId="1147"/>
    <cellStyle name="_입찰표지 _실행검토228_노은14BL 최종내역서(04.10.05)" xfId="1148"/>
    <cellStyle name="_입찰표지 _실행검토228_노은14BL 최종내역서(04.10.05)_복사본 13블럭내역(최종04.10.05)" xfId="1149"/>
    <cellStyle name="_입찰표지 _실행검토228_노은14BL 최종내역서(04.6.18)" xfId="1150"/>
    <cellStyle name="_입찰표지 _실행검토228_노은14BL 최종내역서(04.6.18)_노은14BL 최종내역서(04.10.05)" xfId="1151"/>
    <cellStyle name="_입찰표지 _실행검토228_노은14BL 최종내역서(04.6.18)_노은14BL 최종내역서(04.10.05)_복사본 13블럭내역(최종04.10.05)" xfId="1152"/>
    <cellStyle name="_입찰표지 _실행검토228_노은14BL 최종내역서(04.6.18)_노은2지구 13블럭내역(최종04.10.05)" xfId="1153"/>
    <cellStyle name="_입찰표지 _실행검토228_노은14BL 최종내역서(04.6.18)_청주비하내역(04.09.16)" xfId="1154"/>
    <cellStyle name="_입찰표지 _실행검토228_노은14BL 최종내역서(04.6.24)" xfId="1155"/>
    <cellStyle name="_입찰표지 _실행검토228_노은14BL 최종내역서(04.6.24)_검토" xfId="1156"/>
    <cellStyle name="_입찰표지 _실행검토228_노은14BL 최종내역서(04.6.24)_검토_복사본 13블럭내역(최종04.10.05)" xfId="1157"/>
    <cellStyle name="_입찰표지 _실행검토228_노은14BL 최종내역서(04.6.24)_검토1" xfId="1158"/>
    <cellStyle name="_입찰표지 _실행검토228_노은14BL 최종내역서(04.6.24)_검토1_복사본 13블럭내역(최종04.10.05)" xfId="1159"/>
    <cellStyle name="_입찰표지 _실행검토228_노은14BL 최종내역서(04.6.24)_검토2" xfId="1160"/>
    <cellStyle name="_입찰표지 _실행검토228_노은14BL 최종내역서(04.6.24)_검토2_복사본 13블럭내역(최종04.10.05)" xfId="1161"/>
    <cellStyle name="_입찰표지 _실행검토228_노은14BL 최종내역서(04.6.24)_복사본 13블럭내역(최종04.10.05)" xfId="1162"/>
    <cellStyle name="_입찰표지 _실행검토228_노은2지구 13블럭내역(최종04.10.05)" xfId="1163"/>
    <cellStyle name="_입찰표지 _실행검토228_동백리슈빌 최종내역서(단가참고)" xfId="1164"/>
    <cellStyle name="_입찰표지 _실행검토228_동백리슈빌 최종내역서(단가참고)_복사본 13블럭내역(최종04.10.05)" xfId="1165"/>
    <cellStyle name="_입찰표지 _실행검토228_동백리슈빌 확정내역서(2004.02.10)" xfId="1166"/>
    <cellStyle name="_입찰표지 _실행검토228_리슈빌 공사별 비교(전체현장)" xfId="1167"/>
    <cellStyle name="_입찰표지 _실행검토228_리슈빌 공사별 비교(전체현장)_복사본 13블럭내역(최종04.10.05)" xfId="1168"/>
    <cellStyle name="_입찰표지 _실행검토228_삼익비교실행" xfId="1169"/>
    <cellStyle name="_입찰표지 _실행검토228_삼익비교실행_00.실행예산(결재)" xfId="1170"/>
    <cellStyle name="_입찰표지 _실행검토228_삼익비교실행_07.복수리슈빌 미장" xfId="1171"/>
    <cellStyle name="_입찰표지 _실행검토228_삼익비교실행_견적용내역" xfId="1172"/>
    <cellStyle name="_입찰표지 _실행검토228_삼익비교실행_견적용내역(도급비교)" xfId="1173"/>
    <cellStyle name="_입찰표지 _실행검토228_삼익비교실행_견적용내역(도급비교)_관저리슈빌최종실행1" xfId="1174"/>
    <cellStyle name="_입찰표지 _실행검토228_삼익비교실행_견적용내역(도급비교)_관저리슈빌최종실행1_관저리슈빌최종실행1" xfId="1175"/>
    <cellStyle name="_입찰표지 _실행검토228_삼익비교실행_견적용내역_관저리슈빌최종실행1" xfId="1176"/>
    <cellStyle name="_입찰표지 _실행검토228_삼익비교실행_견적용내역_관저리슈빌최종실행1_관저리슈빌최종실행1" xfId="1177"/>
    <cellStyle name="_입찰표지 _실행검토228_삼익비교실행_관저리슈빌최종실행(1224)" xfId="1178"/>
    <cellStyle name="_입찰표지 _실행검토228_삼익비교실행_관저리슈빌최종실행(1224)_관저리슈빌최종실행1" xfId="1179"/>
    <cellStyle name="_입찰표지 _실행검토228_삼익비교실행_관저리슈빌최종실행(1224)_관저리슈빌최종실행1_관저리슈빌최종실행1" xfId="1180"/>
    <cellStyle name="_입찰표지 _실행검토228_삼익비교실행_관저리슈빌최종실행1" xfId="1181"/>
    <cellStyle name="_입찰표지 _실행검토228_삼익비교실행_노은14BL 최종내역서(04.10.05)" xfId="1182"/>
    <cellStyle name="_입찰표지 _실행검토228_삼익비교실행_노은14BL 최종내역서(04.10.05)_복사본 13블럭내역(최종04.10.05)" xfId="1183"/>
    <cellStyle name="_입찰표지 _실행검토228_삼익비교실행_노은14BL 최종내역서(04.6.18)" xfId="1184"/>
    <cellStyle name="_입찰표지 _실행검토228_삼익비교실행_노은14BL 최종내역서(04.6.18)_노은14BL 최종내역서(04.10.05)" xfId="1185"/>
    <cellStyle name="_입찰표지 _실행검토228_삼익비교실행_노은14BL 최종내역서(04.6.18)_노은14BL 최종내역서(04.10.05)_복사본 13블럭내역(최종04.10.05)" xfId="1186"/>
    <cellStyle name="_입찰표지 _실행검토228_삼익비교실행_노은14BL 최종내역서(04.6.18)_노은2지구 13블럭내역(최종04.10.05)" xfId="1187"/>
    <cellStyle name="_입찰표지 _실행검토228_삼익비교실행_노은14BL 최종내역서(04.6.18)_청주비하내역(04.09.16)" xfId="1188"/>
    <cellStyle name="_입찰표지 _실행검토228_삼익비교실행_노은14BL 최종내역서(04.6.24)" xfId="1189"/>
    <cellStyle name="_입찰표지 _실행검토228_삼익비교실행_노은14BL 최종내역서(04.6.24)_검토" xfId="1190"/>
    <cellStyle name="_입찰표지 _실행검토228_삼익비교실행_노은14BL 최종내역서(04.6.24)_검토_복사본 13블럭내역(최종04.10.05)" xfId="1191"/>
    <cellStyle name="_입찰표지 _실행검토228_삼익비교실행_노은14BL 최종내역서(04.6.24)_검토1" xfId="1192"/>
    <cellStyle name="_입찰표지 _실행검토228_삼익비교실행_노은14BL 최종내역서(04.6.24)_검토1_복사본 13블럭내역(최종04.10.05)" xfId="1193"/>
    <cellStyle name="_입찰표지 _실행검토228_삼익비교실행_노은14BL 최종내역서(04.6.24)_검토2" xfId="1194"/>
    <cellStyle name="_입찰표지 _실행검토228_삼익비교실행_노은14BL 최종내역서(04.6.24)_검토2_복사본 13블럭내역(최종04.10.05)" xfId="1195"/>
    <cellStyle name="_입찰표지 _실행검토228_삼익비교실행_노은14BL 최종내역서(04.6.24)_복사본 13블럭내역(최종04.10.05)" xfId="1196"/>
    <cellStyle name="_입찰표지 _실행검토228_삼익비교실행_노은2지구 13블럭내역(최종04.10.05)" xfId="1197"/>
    <cellStyle name="_입찰표지 _실행검토228_삼익비교실행_동백리슈빌 최종내역서(단가참고)" xfId="1198"/>
    <cellStyle name="_입찰표지 _실행검토228_삼익비교실행_동백리슈빌 최종내역서(단가참고)_복사본 13블럭내역(최종04.10.05)" xfId="1199"/>
    <cellStyle name="_입찰표지 _실행검토228_삼익비교실행_동백리슈빌 확정내역서(2004.02.10)" xfId="1200"/>
    <cellStyle name="_입찰표지 _실행검토228_삼익비교실행_리슈빌 공사별 비교(전체현장)" xfId="1201"/>
    <cellStyle name="_입찰표지 _실행검토228_삼익비교실행_리슈빌 공사별 비교(전체현장)_복사본 13블럭내역(최종04.10.05)" xfId="1202"/>
    <cellStyle name="_입찰표지 _실행검토228_삼익비교실행_실행(노은리슈빌)" xfId="1203"/>
    <cellStyle name="_입찰표지 _실행검토228_삼익비교실행_실행(노은리슈빌)_관저리슈빌최종실행1" xfId="1204"/>
    <cellStyle name="_입찰표지 _실행검토228_삼익비교실행_실행(노은리슈빌)_관저리슈빌최종실행1_관저리슈빌최종실행1" xfId="1205"/>
    <cellStyle name="_입찰표지 _실행검토228_삼익비교실행_실행예산 (2004.03.29)" xfId="1206"/>
    <cellStyle name="_입찰표지 _실행검토228_삼익비교실행_용인IC 내역서(결재0413)" xfId="1207"/>
    <cellStyle name="_입찰표지 _실행검토228_삼익비교실행_청주비하내역(04.09.16)" xfId="1208"/>
    <cellStyle name="_입찰표지 _실행검토228_삼익협의실행" xfId="1209"/>
    <cellStyle name="_입찰표지 _실행검토228_삼익협의실행_00.실행예산(결재)" xfId="1210"/>
    <cellStyle name="_입찰표지 _실행검토228_삼익협의실행_07.복수리슈빌 미장" xfId="1211"/>
    <cellStyle name="_입찰표지 _실행검토228_삼익협의실행_견적용내역" xfId="1212"/>
    <cellStyle name="_입찰표지 _실행검토228_삼익협의실행_견적용내역(도급비교)" xfId="1213"/>
    <cellStyle name="_입찰표지 _실행검토228_삼익협의실행_견적용내역(도급비교)_관저리슈빌최종실행1" xfId="1214"/>
    <cellStyle name="_입찰표지 _실행검토228_삼익협의실행_견적용내역(도급비교)_관저리슈빌최종실행1_관저리슈빌최종실행1" xfId="1215"/>
    <cellStyle name="_입찰표지 _실행검토228_삼익협의실행_견적용내역_관저리슈빌최종실행1" xfId="1216"/>
    <cellStyle name="_입찰표지 _실행검토228_삼익협의실행_견적용내역_관저리슈빌최종실행1_관저리슈빌최종실행1" xfId="1217"/>
    <cellStyle name="_입찰표지 _실행검토228_삼익협의실행_관저리슈빌최종실행(1224)" xfId="1218"/>
    <cellStyle name="_입찰표지 _실행검토228_삼익협의실행_관저리슈빌최종실행(1224)_관저리슈빌최종실행1" xfId="1219"/>
    <cellStyle name="_입찰표지 _실행검토228_삼익협의실행_관저리슈빌최종실행(1224)_관저리슈빌최종실행1_관저리슈빌최종실행1" xfId="1220"/>
    <cellStyle name="_입찰표지 _실행검토228_삼익협의실행_관저리슈빌최종실행1" xfId="1221"/>
    <cellStyle name="_입찰표지 _실행검토228_삼익협의실행_노은14BL 최종내역서(04.10.05)" xfId="1222"/>
    <cellStyle name="_입찰표지 _실행검토228_삼익협의실행_노은14BL 최종내역서(04.10.05)_복사본 13블럭내역(최종04.10.05)" xfId="1223"/>
    <cellStyle name="_입찰표지 _실행검토228_삼익협의실행_노은14BL 최종내역서(04.6.18)" xfId="1224"/>
    <cellStyle name="_입찰표지 _실행검토228_삼익협의실행_노은14BL 최종내역서(04.6.18)_노은14BL 최종내역서(04.10.05)" xfId="1225"/>
    <cellStyle name="_입찰표지 _실행검토228_삼익협의실행_노은14BL 최종내역서(04.6.18)_노은14BL 최종내역서(04.10.05)_복사본 13블럭내역(최종04.10.05)" xfId="1226"/>
    <cellStyle name="_입찰표지 _실행검토228_삼익협의실행_노은14BL 최종내역서(04.6.18)_노은2지구 13블럭내역(최종04.10.05)" xfId="1227"/>
    <cellStyle name="_입찰표지 _실행검토228_삼익협의실행_노은14BL 최종내역서(04.6.18)_청주비하내역(04.09.16)" xfId="1228"/>
    <cellStyle name="_입찰표지 _실행검토228_삼익협의실행_노은14BL 최종내역서(04.6.24)" xfId="1229"/>
    <cellStyle name="_입찰표지 _실행검토228_삼익협의실행_노은14BL 최종내역서(04.6.24)_검토" xfId="1230"/>
    <cellStyle name="_입찰표지 _실행검토228_삼익협의실행_노은14BL 최종내역서(04.6.24)_검토_복사본 13블럭내역(최종04.10.05)" xfId="1231"/>
    <cellStyle name="_입찰표지 _실행검토228_삼익협의실행_노은14BL 최종내역서(04.6.24)_검토1" xfId="1232"/>
    <cellStyle name="_입찰표지 _실행검토228_삼익협의실행_노은14BL 최종내역서(04.6.24)_검토1_복사본 13블럭내역(최종04.10.05)" xfId="1233"/>
    <cellStyle name="_입찰표지 _실행검토228_삼익협의실행_노은14BL 최종내역서(04.6.24)_검토2" xfId="1234"/>
    <cellStyle name="_입찰표지 _실행검토228_삼익협의실행_노은14BL 최종내역서(04.6.24)_검토2_복사본 13블럭내역(최종04.10.05)" xfId="1235"/>
    <cellStyle name="_입찰표지 _실행검토228_삼익협의실행_노은14BL 최종내역서(04.6.24)_복사본 13블럭내역(최종04.10.05)" xfId="1236"/>
    <cellStyle name="_입찰표지 _실행검토228_삼익협의실행_노은2지구 13블럭내역(최종04.10.05)" xfId="1237"/>
    <cellStyle name="_입찰표지 _실행검토228_삼익협의실행_동백리슈빌 최종내역서(단가참고)" xfId="1238"/>
    <cellStyle name="_입찰표지 _실행검토228_삼익협의실행_동백리슈빌 최종내역서(단가참고)_복사본 13블럭내역(최종04.10.05)" xfId="1239"/>
    <cellStyle name="_입찰표지 _실행검토228_삼익협의실행_동백리슈빌 확정내역서(2004.02.10)" xfId="1240"/>
    <cellStyle name="_입찰표지 _실행검토228_삼익협의실행_리슈빌 공사별 비교(전체현장)" xfId="1241"/>
    <cellStyle name="_입찰표지 _실행검토228_삼익협의실행_리슈빌 공사별 비교(전체현장)_복사본 13블럭내역(최종04.10.05)" xfId="1242"/>
    <cellStyle name="_입찰표지 _실행검토228_삼익협의실행_실행(노은리슈빌)" xfId="1243"/>
    <cellStyle name="_입찰표지 _실행검토228_삼익협의실행_실행(노은리슈빌)_관저리슈빌최종실행1" xfId="1244"/>
    <cellStyle name="_입찰표지 _실행검토228_삼익협의실행_실행(노은리슈빌)_관저리슈빌최종실행1_관저리슈빌최종실행1" xfId="1245"/>
    <cellStyle name="_입찰표지 _실행검토228_삼익협의실행_실행예산 (2004.03.29)" xfId="1246"/>
    <cellStyle name="_입찰표지 _실행검토228_삼익협의실행_용인IC 내역서(결재0413)" xfId="1247"/>
    <cellStyle name="_입찰표지 _실행검토228_삼익협의실행_청주비하내역(04.09.16)" xfId="1248"/>
    <cellStyle name="_입찰표지 _실행검토228_실행(노은리슈빌)" xfId="1249"/>
    <cellStyle name="_입찰표지 _실행검토228_실행(노은리슈빌)_관저리슈빌최종실행1" xfId="1250"/>
    <cellStyle name="_입찰표지 _실행검토228_실행(노은리슈빌)_관저리슈빌최종실행1_관저리슈빌최종실행1" xfId="1251"/>
    <cellStyle name="_입찰표지 _실행검토228_실행검토228" xfId="1252"/>
    <cellStyle name="_입찰표지 _실행검토228_실행검토228_00.실행예산(결재)" xfId="1253"/>
    <cellStyle name="_입찰표지 _실행검토228_실행검토228_07.복수리슈빌 미장" xfId="1254"/>
    <cellStyle name="_입찰표지 _실행검토228_실행검토228_견적용내역" xfId="1255"/>
    <cellStyle name="_입찰표지 _실행검토228_실행검토228_견적용내역(도급비교)" xfId="1256"/>
    <cellStyle name="_입찰표지 _실행검토228_실행검토228_견적용내역(도급비교)_관저리슈빌최종실행1" xfId="1257"/>
    <cellStyle name="_입찰표지 _실행검토228_실행검토228_견적용내역(도급비교)_관저리슈빌최종실행1_관저리슈빌최종실행1" xfId="1258"/>
    <cellStyle name="_입찰표지 _실행검토228_실행검토228_견적용내역_관저리슈빌최종실행1" xfId="1259"/>
    <cellStyle name="_입찰표지 _실행검토228_실행검토228_견적용내역_관저리슈빌최종실행1_관저리슈빌최종실행1" xfId="1260"/>
    <cellStyle name="_입찰표지 _실행검토228_실행검토228_관저리슈빌최종실행(1224)" xfId="1261"/>
    <cellStyle name="_입찰표지 _실행검토228_실행검토228_관저리슈빌최종실행(1224)_관저리슈빌최종실행1" xfId="1262"/>
    <cellStyle name="_입찰표지 _실행검토228_실행검토228_관저리슈빌최종실행(1224)_관저리슈빌최종실행1_관저리슈빌최종실행1" xfId="1263"/>
    <cellStyle name="_입찰표지 _실행검토228_실행검토228_관저리슈빌최종실행1" xfId="1264"/>
    <cellStyle name="_입찰표지 _실행검토228_실행검토228_노은14BL 최종내역서(04.10.05)" xfId="1265"/>
    <cellStyle name="_입찰표지 _실행검토228_실행검토228_노은14BL 최종내역서(04.10.05)_복사본 13블럭내역(최종04.10.05)" xfId="1266"/>
    <cellStyle name="_입찰표지 _실행검토228_실행검토228_노은14BL 최종내역서(04.6.18)" xfId="1267"/>
    <cellStyle name="_입찰표지 _실행검토228_실행검토228_노은14BL 최종내역서(04.6.18)_노은14BL 최종내역서(04.10.05)" xfId="1268"/>
    <cellStyle name="_입찰표지 _실행검토228_실행검토228_노은14BL 최종내역서(04.6.18)_노은14BL 최종내역서(04.10.05)_복사본 13블럭내역(최종04.10.05)" xfId="1269"/>
    <cellStyle name="_입찰표지 _실행검토228_실행검토228_노은14BL 최종내역서(04.6.18)_노은2지구 13블럭내역(최종04.10.05)" xfId="1270"/>
    <cellStyle name="_입찰표지 _실행검토228_실행검토228_노은14BL 최종내역서(04.6.18)_청주비하내역(04.09.16)" xfId="1271"/>
    <cellStyle name="_입찰표지 _실행검토228_실행검토228_노은14BL 최종내역서(04.6.24)" xfId="1272"/>
    <cellStyle name="_입찰표지 _실행검토228_실행검토228_노은14BL 최종내역서(04.6.24)_검토" xfId="1273"/>
    <cellStyle name="_입찰표지 _실행검토228_실행검토228_노은14BL 최종내역서(04.6.24)_검토_복사본 13블럭내역(최종04.10.05)" xfId="1274"/>
    <cellStyle name="_입찰표지 _실행검토228_실행검토228_노은14BL 최종내역서(04.6.24)_검토1" xfId="1275"/>
    <cellStyle name="_입찰표지 _실행검토228_실행검토228_노은14BL 최종내역서(04.6.24)_검토1_복사본 13블럭내역(최종04.10.05)" xfId="1276"/>
    <cellStyle name="_입찰표지 _실행검토228_실행검토228_노은14BL 최종내역서(04.6.24)_검토2" xfId="1277"/>
    <cellStyle name="_입찰표지 _실행검토228_실행검토228_노은14BL 최종내역서(04.6.24)_검토2_복사본 13블럭내역(최종04.10.05)" xfId="1278"/>
    <cellStyle name="_입찰표지 _실행검토228_실행검토228_노은14BL 최종내역서(04.6.24)_복사본 13블럭내역(최종04.10.05)" xfId="1279"/>
    <cellStyle name="_입찰표지 _실행검토228_실행검토228_노은2지구 13블럭내역(최종04.10.05)" xfId="1280"/>
    <cellStyle name="_입찰표지 _실행검토228_실행검토228_동백리슈빌 최종내역서(단가참고)" xfId="1281"/>
    <cellStyle name="_입찰표지 _실행검토228_실행검토228_동백리슈빌 최종내역서(단가참고)_복사본 13블럭내역(최종04.10.05)" xfId="1282"/>
    <cellStyle name="_입찰표지 _실행검토228_실행검토228_동백리슈빌 확정내역서(2004.02.10)" xfId="1283"/>
    <cellStyle name="_입찰표지 _실행검토228_실행검토228_리슈빌 공사별 비교(전체현장)" xfId="1284"/>
    <cellStyle name="_입찰표지 _실행검토228_실행검토228_리슈빌 공사별 비교(전체현장)_복사본 13블럭내역(최종04.10.05)" xfId="1285"/>
    <cellStyle name="_입찰표지 _실행검토228_실행검토228_실행(노은리슈빌)" xfId="1286"/>
    <cellStyle name="_입찰표지 _실행검토228_실행검토228_실행(노은리슈빌)_관저리슈빌최종실행1" xfId="1287"/>
    <cellStyle name="_입찰표지 _실행검토228_실행검토228_실행(노은리슈빌)_관저리슈빌최종실행1_관저리슈빌최종실행1" xfId="1288"/>
    <cellStyle name="_입찰표지 _실행검토228_실행검토228_실행예산 (2004.03.29)" xfId="1289"/>
    <cellStyle name="_입찰표지 _실행검토228_실행검토228_용인IC 내역서(결재0413)" xfId="1290"/>
    <cellStyle name="_입찰표지 _실행검토228_실행검토228_청주비하내역(04.09.16)" xfId="1291"/>
    <cellStyle name="_입찰표지 _실행검토228_실행예산 (2004.03.29)" xfId="1292"/>
    <cellStyle name="_입찰표지 _실행검토228_용인IC 내역서(결재0413)" xfId="1293"/>
    <cellStyle name="_입찰표지 _실행검토228_청주비하내역(04.09.16)" xfId="1294"/>
    <cellStyle name="_입찰표지 _실행보고(기준)" xfId="1295"/>
    <cellStyle name="_입찰표지 _실행보고_수영장" xfId="1296"/>
    <cellStyle name="_입찰표지 _실행보고_수영장_02 실행보고_대전인동1공구(29410)" xfId="1297"/>
    <cellStyle name="_입찰표지 _실행보고_수영장_2003년 경상비&amp;공통가설" xfId="1298"/>
    <cellStyle name="_입찰표지 _실행보고_수영장_2004년 급여실행" xfId="1299"/>
    <cellStyle name="_입찰표지 _실행보고_수영장_박용인동백상록 실행보고" xfId="1300"/>
    <cellStyle name="_입찰표지 _실행보고_수영장_사본 - 02_2003년실행보고양식" xfId="1301"/>
    <cellStyle name="_입찰표지 _실행보고_수영장_실행보고(경주세계문화엑스포)" xfId="1302"/>
    <cellStyle name="_입찰표지 _실행보고_수영장_용인동백상록 실행보고" xfId="1303"/>
    <cellStyle name="_입찰표지 _실행예산 (2004.03.29)" xfId="1304"/>
    <cellStyle name="_입찰표지 _실행예산(관리비)" xfId="1305"/>
    <cellStyle name="_입찰표지 _용인IC 내역서(결재0413)" xfId="1306"/>
    <cellStyle name="_입찰표지 _청주비하내역(04.09.16)" xfId="1307"/>
    <cellStyle name="_입찰품의" xfId="1308"/>
    <cellStyle name="_입찰품의(HANG LUNG)" xfId="1309"/>
    <cellStyle name="_입찰품의(HANG LUNG-Rev1)" xfId="1310"/>
    <cellStyle name="_입찰품의(KIL)" xfId="1311"/>
    <cellStyle name="_적격(화산) " xfId="1312"/>
    <cellStyle name="_적격(화산) _00.실행예산(결재)" xfId="1313"/>
    <cellStyle name="_적격(화산) _07.복수리슈빌 미장" xfId="1314"/>
    <cellStyle name="_적격(화산) _Book1" xfId="1315"/>
    <cellStyle name="_적격(화산) _Book1_00.실행예산(결재)" xfId="1316"/>
    <cellStyle name="_적격(화산) _Book1_07.복수리슈빌 미장" xfId="1317"/>
    <cellStyle name="_적격(화산) _Book1_견적용내역" xfId="1318"/>
    <cellStyle name="_적격(화산) _Book1_견적용내역(도급비교)" xfId="1319"/>
    <cellStyle name="_적격(화산) _Book1_견적용내역(도급비교)_관저리슈빌최종실행1" xfId="1320"/>
    <cellStyle name="_적격(화산) _Book1_견적용내역(도급비교)_관저리슈빌최종실행1_관저리슈빌최종실행1" xfId="1321"/>
    <cellStyle name="_적격(화산) _Book1_견적용내역_관저리슈빌최종실행1" xfId="1322"/>
    <cellStyle name="_적격(화산) _Book1_견적용내역_관저리슈빌최종실행1_관저리슈빌최종실행1" xfId="1323"/>
    <cellStyle name="_적격(화산) _Book1_관저리슈빌최종실행(1224)" xfId="1324"/>
    <cellStyle name="_적격(화산) _Book1_관저리슈빌최종실행(1224)_관저리슈빌최종실행1" xfId="1325"/>
    <cellStyle name="_적격(화산) _Book1_관저리슈빌최종실행(1224)_관저리슈빌최종실행1_관저리슈빌최종실행1" xfId="1326"/>
    <cellStyle name="_적격(화산) _Book1_관저리슈빌최종실행1" xfId="1327"/>
    <cellStyle name="_적격(화산) _Book1_노은14BL 최종내역서(04.10.05)" xfId="1328"/>
    <cellStyle name="_적격(화산) _Book1_노은14BL 최종내역서(04.10.05)_복사본 13블럭내역(최종04.10.05)" xfId="1329"/>
    <cellStyle name="_적격(화산) _Book1_노은14BL 최종내역서(04.6.18)" xfId="1330"/>
    <cellStyle name="_적격(화산) _Book1_노은14BL 최종내역서(04.6.18)_노은14BL 최종내역서(04.10.05)" xfId="1331"/>
    <cellStyle name="_적격(화산) _Book1_노은14BL 최종내역서(04.6.18)_노은14BL 최종내역서(04.10.05)_복사본 13블럭내역(최종04.10.05)" xfId="1332"/>
    <cellStyle name="_적격(화산) _Book1_노은14BL 최종내역서(04.6.18)_노은2지구 13블럭내역(최종04.10.05)" xfId="1333"/>
    <cellStyle name="_적격(화산) _Book1_노은14BL 최종내역서(04.6.18)_청주비하내역(04.09.16)" xfId="1334"/>
    <cellStyle name="_적격(화산) _Book1_노은14BL 최종내역서(04.6.24)" xfId="1335"/>
    <cellStyle name="_적격(화산) _Book1_노은14BL 최종내역서(04.6.24)_검토" xfId="1336"/>
    <cellStyle name="_적격(화산) _Book1_노은14BL 최종내역서(04.6.24)_검토_복사본 13블럭내역(최종04.10.05)" xfId="1337"/>
    <cellStyle name="_적격(화산) _Book1_노은14BL 최종내역서(04.6.24)_검토1" xfId="1338"/>
    <cellStyle name="_적격(화산) _Book1_노은14BL 최종내역서(04.6.24)_검토1_복사본 13블럭내역(최종04.10.05)" xfId="1339"/>
    <cellStyle name="_적격(화산) _Book1_노은14BL 최종내역서(04.6.24)_검토2" xfId="1340"/>
    <cellStyle name="_적격(화산) _Book1_노은14BL 최종내역서(04.6.24)_검토2_복사본 13블럭내역(최종04.10.05)" xfId="1341"/>
    <cellStyle name="_적격(화산) _Book1_노은14BL 최종내역서(04.6.24)_복사본 13블럭내역(최종04.10.05)" xfId="1342"/>
    <cellStyle name="_적격(화산) _Book1_노은2지구 13블럭내역(최종04.10.05)" xfId="1343"/>
    <cellStyle name="_적격(화산) _Book1_동백리슈빌 최종내역서(단가참고)" xfId="1344"/>
    <cellStyle name="_적격(화산) _Book1_동백리슈빌 최종내역서(단가참고)_복사본 13블럭내역(최종04.10.05)" xfId="1345"/>
    <cellStyle name="_적격(화산) _Book1_동백리슈빌 확정내역서(2004.02.10)" xfId="1346"/>
    <cellStyle name="_적격(화산) _Book1_리슈빌 공사별 비교(전체현장)" xfId="1347"/>
    <cellStyle name="_적격(화산) _Book1_리슈빌 공사별 비교(전체현장)_복사본 13블럭내역(최종04.10.05)" xfId="1348"/>
    <cellStyle name="_적격(화산) _Book1_삼익비교실행" xfId="1349"/>
    <cellStyle name="_적격(화산) _Book1_삼익비교실행_00.실행예산(결재)" xfId="1350"/>
    <cellStyle name="_적격(화산) _Book1_삼익비교실행_07.복수리슈빌 미장" xfId="1351"/>
    <cellStyle name="_적격(화산) _Book1_삼익비교실행_견적용내역" xfId="1352"/>
    <cellStyle name="_적격(화산) _Book1_삼익비교실행_견적용내역(도급비교)" xfId="1353"/>
    <cellStyle name="_적격(화산) _Book1_삼익비교실행_견적용내역(도급비교)_관저리슈빌최종실행1" xfId="1354"/>
    <cellStyle name="_적격(화산) _Book1_삼익비교실행_견적용내역(도급비교)_관저리슈빌최종실행1_관저리슈빌최종실행1" xfId="1355"/>
    <cellStyle name="_적격(화산) _Book1_삼익비교실행_견적용내역_관저리슈빌최종실행1" xfId="1356"/>
    <cellStyle name="_적격(화산) _Book1_삼익비교실행_견적용내역_관저리슈빌최종실행1_관저리슈빌최종실행1" xfId="1357"/>
    <cellStyle name="_적격(화산) _Book1_삼익비교실행_관저리슈빌최종실행(1224)" xfId="1358"/>
    <cellStyle name="_적격(화산) _Book1_삼익비교실행_관저리슈빌최종실행(1224)_관저리슈빌최종실행1" xfId="1359"/>
    <cellStyle name="_적격(화산) _Book1_삼익비교실행_관저리슈빌최종실행(1224)_관저리슈빌최종실행1_관저리슈빌최종실행1" xfId="1360"/>
    <cellStyle name="_적격(화산) _Book1_삼익비교실행_관저리슈빌최종실행1" xfId="1361"/>
    <cellStyle name="_적격(화산) _Book1_삼익비교실행_노은14BL 최종내역서(04.10.05)" xfId="1362"/>
    <cellStyle name="_적격(화산) _Book1_삼익비교실행_노은14BL 최종내역서(04.10.05)_복사본 13블럭내역(최종04.10.05)" xfId="1363"/>
    <cellStyle name="_적격(화산) _Book1_삼익비교실행_노은14BL 최종내역서(04.6.18)" xfId="1364"/>
    <cellStyle name="_적격(화산) _Book1_삼익비교실행_노은14BL 최종내역서(04.6.18)_노은14BL 최종내역서(04.10.05)" xfId="1365"/>
    <cellStyle name="_적격(화산) _Book1_삼익비교실행_노은14BL 최종내역서(04.6.18)_노은14BL 최종내역서(04.10.05)_복사본 13블럭내역(최종04.10.05)" xfId="1366"/>
    <cellStyle name="_적격(화산) _Book1_삼익비교실행_노은14BL 최종내역서(04.6.18)_노은2지구 13블럭내역(최종04.10.05)" xfId="1367"/>
    <cellStyle name="_적격(화산) _Book1_삼익비교실행_노은14BL 최종내역서(04.6.18)_청주비하내역(04.09.16)" xfId="1368"/>
    <cellStyle name="_적격(화산) _Book1_삼익비교실행_노은14BL 최종내역서(04.6.24)" xfId="1369"/>
    <cellStyle name="_적격(화산) _Book1_삼익비교실행_노은14BL 최종내역서(04.6.24)_검토" xfId="1370"/>
    <cellStyle name="_적격(화산) _Book1_삼익비교실행_노은14BL 최종내역서(04.6.24)_검토_복사본 13블럭내역(최종04.10.05)" xfId="1371"/>
    <cellStyle name="_적격(화산) _Book1_삼익비교실행_노은14BL 최종내역서(04.6.24)_검토1" xfId="1372"/>
    <cellStyle name="_적격(화산) _Book1_삼익비교실행_노은14BL 최종내역서(04.6.24)_검토1_복사본 13블럭내역(최종04.10.05)" xfId="1373"/>
    <cellStyle name="_적격(화산) _Book1_삼익비교실행_노은14BL 최종내역서(04.6.24)_검토2" xfId="1374"/>
    <cellStyle name="_적격(화산) _Book1_삼익비교실행_노은14BL 최종내역서(04.6.24)_검토2_복사본 13블럭내역(최종04.10.05)" xfId="1375"/>
    <cellStyle name="_적격(화산) _Book1_삼익비교실행_노은14BL 최종내역서(04.6.24)_복사본 13블럭내역(최종04.10.05)" xfId="1376"/>
    <cellStyle name="_적격(화산) _Book1_삼익비교실행_노은2지구 13블럭내역(최종04.10.05)" xfId="1377"/>
    <cellStyle name="_적격(화산) _Book1_삼익비교실행_동백리슈빌 최종내역서(단가참고)" xfId="1378"/>
    <cellStyle name="_적격(화산) _Book1_삼익비교실행_동백리슈빌 최종내역서(단가참고)_복사본 13블럭내역(최종04.10.05)" xfId="1379"/>
    <cellStyle name="_적격(화산) _Book1_삼익비교실행_동백리슈빌 확정내역서(2004.02.10)" xfId="1380"/>
    <cellStyle name="_적격(화산) _Book1_삼익비교실행_리슈빌 공사별 비교(전체현장)" xfId="1381"/>
    <cellStyle name="_적격(화산) _Book1_삼익비교실행_리슈빌 공사별 비교(전체현장)_복사본 13블럭내역(최종04.10.05)" xfId="1382"/>
    <cellStyle name="_적격(화산) _Book1_삼익비교실행_실행(노은리슈빌)" xfId="1383"/>
    <cellStyle name="_적격(화산) _Book1_삼익비교실행_실행(노은리슈빌)_관저리슈빌최종실행1" xfId="1384"/>
    <cellStyle name="_적격(화산) _Book1_삼익비교실행_실행(노은리슈빌)_관저리슈빌최종실행1_관저리슈빌최종실행1" xfId="1385"/>
    <cellStyle name="_적격(화산) _Book1_삼익비교실행_실행예산 (2004.03.29)" xfId="1386"/>
    <cellStyle name="_적격(화산) _Book1_삼익비교실행_용인IC 내역서(결재0413)" xfId="1387"/>
    <cellStyle name="_적격(화산) _Book1_삼익비교실행_청주비하내역(04.09.16)" xfId="1388"/>
    <cellStyle name="_적격(화산) _Book1_삼익협의실행" xfId="1389"/>
    <cellStyle name="_적격(화산) _Book1_삼익협의실행_00.실행예산(결재)" xfId="1390"/>
    <cellStyle name="_적격(화산) _Book1_삼익협의실행_07.복수리슈빌 미장" xfId="1391"/>
    <cellStyle name="_적격(화산) _Book1_삼익협의실행_견적용내역" xfId="1392"/>
    <cellStyle name="_적격(화산) _Book1_삼익협의실행_견적용내역(도급비교)" xfId="1393"/>
    <cellStyle name="_적격(화산) _Book1_삼익협의실행_견적용내역(도급비교)_관저리슈빌최종실행1" xfId="1394"/>
    <cellStyle name="_적격(화산) _Book1_삼익협의실행_견적용내역(도급비교)_관저리슈빌최종실행1_관저리슈빌최종실행1" xfId="1395"/>
    <cellStyle name="_적격(화산) _Book1_삼익협의실행_견적용내역_관저리슈빌최종실행1" xfId="1396"/>
    <cellStyle name="_적격(화산) _Book1_삼익협의실행_견적용내역_관저리슈빌최종실행1_관저리슈빌최종실행1" xfId="1397"/>
    <cellStyle name="_적격(화산) _Book1_삼익협의실행_관저리슈빌최종실행(1224)" xfId="1398"/>
    <cellStyle name="_적격(화산) _Book1_삼익협의실행_관저리슈빌최종실행(1224)_관저리슈빌최종실행1" xfId="1399"/>
    <cellStyle name="_적격(화산) _Book1_삼익협의실행_관저리슈빌최종실행(1224)_관저리슈빌최종실행1_관저리슈빌최종실행1" xfId="1400"/>
    <cellStyle name="_적격(화산) _Book1_삼익협의실행_관저리슈빌최종실행1" xfId="1401"/>
    <cellStyle name="_적격(화산) _Book1_삼익협의실행_노은14BL 최종내역서(04.10.05)" xfId="1402"/>
    <cellStyle name="_적격(화산) _Book1_삼익협의실행_노은14BL 최종내역서(04.10.05)_복사본 13블럭내역(최종04.10.05)" xfId="1403"/>
    <cellStyle name="_적격(화산) _Book1_삼익협의실행_노은14BL 최종내역서(04.6.18)" xfId="1404"/>
    <cellStyle name="_적격(화산) _Book1_삼익협의실행_노은14BL 최종내역서(04.6.18)_노은14BL 최종내역서(04.10.05)" xfId="1405"/>
    <cellStyle name="_적격(화산) _Book1_삼익협의실행_노은14BL 최종내역서(04.6.18)_노은14BL 최종내역서(04.10.05)_복사본 13블럭내역(최종04.10.05)" xfId="1406"/>
    <cellStyle name="_적격(화산) _Book1_삼익협의실행_노은14BL 최종내역서(04.6.18)_노은2지구 13블럭내역(최종04.10.05)" xfId="1407"/>
    <cellStyle name="_적격(화산) _Book1_삼익협의실행_노은14BL 최종내역서(04.6.18)_청주비하내역(04.09.16)" xfId="1408"/>
    <cellStyle name="_적격(화산) _Book1_삼익협의실행_노은14BL 최종내역서(04.6.24)" xfId="1409"/>
    <cellStyle name="_적격(화산) _Book1_삼익협의실행_노은14BL 최종내역서(04.6.24)_검토" xfId="1410"/>
    <cellStyle name="_적격(화산) _Book1_삼익협의실행_노은14BL 최종내역서(04.6.24)_검토_복사본 13블럭내역(최종04.10.05)" xfId="1411"/>
    <cellStyle name="_적격(화산) _Book1_삼익협의실행_노은14BL 최종내역서(04.6.24)_검토1" xfId="1412"/>
    <cellStyle name="_적격(화산) _Book1_삼익협의실행_노은14BL 최종내역서(04.6.24)_검토1_복사본 13블럭내역(최종04.10.05)" xfId="1413"/>
    <cellStyle name="_적격(화산) _Book1_삼익협의실행_노은14BL 최종내역서(04.6.24)_검토2" xfId="1414"/>
    <cellStyle name="_적격(화산) _Book1_삼익협의실행_노은14BL 최종내역서(04.6.24)_검토2_복사본 13블럭내역(최종04.10.05)" xfId="1415"/>
    <cellStyle name="_적격(화산) _Book1_삼익협의실행_노은14BL 최종내역서(04.6.24)_복사본 13블럭내역(최종04.10.05)" xfId="1416"/>
    <cellStyle name="_적격(화산) _Book1_삼익협의실행_노은2지구 13블럭내역(최종04.10.05)" xfId="1417"/>
    <cellStyle name="_적격(화산) _Book1_삼익협의실행_동백리슈빌 최종내역서(단가참고)" xfId="1418"/>
    <cellStyle name="_적격(화산) _Book1_삼익협의실행_동백리슈빌 최종내역서(단가참고)_복사본 13블럭내역(최종04.10.05)" xfId="1419"/>
    <cellStyle name="_적격(화산) _Book1_삼익협의실행_동백리슈빌 확정내역서(2004.02.10)" xfId="1420"/>
    <cellStyle name="_적격(화산) _Book1_삼익협의실행_리슈빌 공사별 비교(전체현장)" xfId="1421"/>
    <cellStyle name="_적격(화산) _Book1_삼익협의실행_리슈빌 공사별 비교(전체현장)_복사본 13블럭내역(최종04.10.05)" xfId="1422"/>
    <cellStyle name="_적격(화산) _Book1_삼익협의실행_실행(노은리슈빌)" xfId="1423"/>
    <cellStyle name="_적격(화산) _Book1_삼익협의실행_실행(노은리슈빌)_관저리슈빌최종실행1" xfId="1424"/>
    <cellStyle name="_적격(화산) _Book1_삼익협의실행_실행(노은리슈빌)_관저리슈빌최종실행1_관저리슈빌최종실행1" xfId="1425"/>
    <cellStyle name="_적격(화산) _Book1_삼익협의실행_실행예산 (2004.03.29)" xfId="1426"/>
    <cellStyle name="_적격(화산) _Book1_삼익협의실행_용인IC 내역서(결재0413)" xfId="1427"/>
    <cellStyle name="_적격(화산) _Book1_삼익협의실행_청주비하내역(04.09.16)" xfId="1428"/>
    <cellStyle name="_적격(화산) _Book1_실행(노은리슈빌)" xfId="1429"/>
    <cellStyle name="_적격(화산) _Book1_실행(노은리슈빌)_관저리슈빌최종실행1" xfId="1430"/>
    <cellStyle name="_적격(화산) _Book1_실행(노은리슈빌)_관저리슈빌최종실행1_관저리슈빌최종실행1" xfId="1431"/>
    <cellStyle name="_적격(화산) _Book1_실행검토228" xfId="1432"/>
    <cellStyle name="_적격(화산) _Book1_실행검토228_00.실행예산(결재)" xfId="1433"/>
    <cellStyle name="_적격(화산) _Book1_실행검토228_07.복수리슈빌 미장" xfId="1434"/>
    <cellStyle name="_적격(화산) _Book1_실행검토228_견적용내역" xfId="1435"/>
    <cellStyle name="_적격(화산) _Book1_실행검토228_견적용내역(도급비교)" xfId="1436"/>
    <cellStyle name="_적격(화산) _Book1_실행검토228_견적용내역(도급비교)_관저리슈빌최종실행1" xfId="1437"/>
    <cellStyle name="_적격(화산) _Book1_실행검토228_견적용내역(도급비교)_관저리슈빌최종실행1_관저리슈빌최종실행1" xfId="1438"/>
    <cellStyle name="_적격(화산) _Book1_실행검토228_견적용내역_관저리슈빌최종실행1" xfId="1439"/>
    <cellStyle name="_적격(화산) _Book1_실행검토228_견적용내역_관저리슈빌최종실행1_관저리슈빌최종실행1" xfId="1440"/>
    <cellStyle name="_적격(화산) _Book1_실행검토228_관저리슈빌최종실행(1224)" xfId="1441"/>
    <cellStyle name="_적격(화산) _Book1_실행검토228_관저리슈빌최종실행(1224)_관저리슈빌최종실행1" xfId="1442"/>
    <cellStyle name="_적격(화산) _Book1_실행검토228_관저리슈빌최종실행(1224)_관저리슈빌최종실행1_관저리슈빌최종실행1" xfId="1443"/>
    <cellStyle name="_적격(화산) _Book1_실행검토228_관저리슈빌최종실행1" xfId="1444"/>
    <cellStyle name="_적격(화산) _Book1_실행검토228_노은14BL 최종내역서(04.10.05)" xfId="1445"/>
    <cellStyle name="_적격(화산) _Book1_실행검토228_노은14BL 최종내역서(04.10.05)_복사본 13블럭내역(최종04.10.05)" xfId="1446"/>
    <cellStyle name="_적격(화산) _Book1_실행검토228_노은14BL 최종내역서(04.6.18)" xfId="1447"/>
    <cellStyle name="_적격(화산) _Book1_실행검토228_노은14BL 최종내역서(04.6.18)_노은14BL 최종내역서(04.10.05)" xfId="1448"/>
    <cellStyle name="_적격(화산) _Book1_실행검토228_노은14BL 최종내역서(04.6.18)_노은14BL 최종내역서(04.10.05)_복사본 13블럭내역(최종04.10.05)" xfId="1449"/>
    <cellStyle name="_적격(화산) _Book1_실행검토228_노은14BL 최종내역서(04.6.18)_노은2지구 13블럭내역(최종04.10.05)" xfId="1450"/>
    <cellStyle name="_적격(화산) _Book1_실행검토228_노은14BL 최종내역서(04.6.18)_청주비하내역(04.09.16)" xfId="1451"/>
    <cellStyle name="_적격(화산) _Book1_실행검토228_노은14BL 최종내역서(04.6.24)" xfId="1452"/>
    <cellStyle name="_적격(화산) _Book1_실행검토228_노은14BL 최종내역서(04.6.24)_검토" xfId="1453"/>
    <cellStyle name="_적격(화산) _Book1_실행검토228_노은14BL 최종내역서(04.6.24)_검토_복사본 13블럭내역(최종04.10.05)" xfId="1454"/>
    <cellStyle name="_적격(화산) _Book1_실행검토228_노은14BL 최종내역서(04.6.24)_검토1" xfId="1455"/>
    <cellStyle name="_적격(화산) _Book1_실행검토228_노은14BL 최종내역서(04.6.24)_검토1_복사본 13블럭내역(최종04.10.05)" xfId="1456"/>
    <cellStyle name="_적격(화산) _Book1_실행검토228_노은14BL 최종내역서(04.6.24)_검토2" xfId="1457"/>
    <cellStyle name="_적격(화산) _Book1_실행검토228_노은14BL 최종내역서(04.6.24)_검토2_복사본 13블럭내역(최종04.10.05)" xfId="1458"/>
    <cellStyle name="_적격(화산) _Book1_실행검토228_노은14BL 최종내역서(04.6.24)_복사본 13블럭내역(최종04.10.05)" xfId="1459"/>
    <cellStyle name="_적격(화산) _Book1_실행검토228_노은2지구 13블럭내역(최종04.10.05)" xfId="1460"/>
    <cellStyle name="_적격(화산) _Book1_실행검토228_동백리슈빌 최종내역서(단가참고)" xfId="1461"/>
    <cellStyle name="_적격(화산) _Book1_실행검토228_동백리슈빌 최종내역서(단가참고)_복사본 13블럭내역(최종04.10.05)" xfId="1462"/>
    <cellStyle name="_적격(화산) _Book1_실행검토228_동백리슈빌 확정내역서(2004.02.10)" xfId="1463"/>
    <cellStyle name="_적격(화산) _Book1_실행검토228_리슈빌 공사별 비교(전체현장)" xfId="1464"/>
    <cellStyle name="_적격(화산) _Book1_실행검토228_리슈빌 공사별 비교(전체현장)_복사본 13블럭내역(최종04.10.05)" xfId="1465"/>
    <cellStyle name="_적격(화산) _Book1_실행검토228_실행(노은리슈빌)" xfId="1466"/>
    <cellStyle name="_적격(화산) _Book1_실행검토228_실행(노은리슈빌)_관저리슈빌최종실행1" xfId="1467"/>
    <cellStyle name="_적격(화산) _Book1_실행검토228_실행(노은리슈빌)_관저리슈빌최종실행1_관저리슈빌최종실행1" xfId="1468"/>
    <cellStyle name="_적격(화산) _Book1_실행검토228_실행예산 (2004.03.29)" xfId="1469"/>
    <cellStyle name="_적격(화산) _Book1_실행검토228_용인IC 내역서(결재0413)" xfId="1470"/>
    <cellStyle name="_적격(화산) _Book1_실행검토228_청주비하내역(04.09.16)" xfId="1471"/>
    <cellStyle name="_적격(화산) _Book1_실행예산 (2004.03.29)" xfId="1472"/>
    <cellStyle name="_적격(화산) _Book1_용인IC 내역서(결재0413)" xfId="1473"/>
    <cellStyle name="_적격(화산) _Book1_청주비하내역(04.09.16)" xfId="1474"/>
    <cellStyle name="_적격(화산) _견적실행비교" xfId="1475"/>
    <cellStyle name="_적격(화산) _견적실행비교_00.실행예산(결재)" xfId="1476"/>
    <cellStyle name="_적격(화산) _견적실행비교_07.복수리슈빌 미장" xfId="1477"/>
    <cellStyle name="_적격(화산) _견적실행비교_견적용내역" xfId="1478"/>
    <cellStyle name="_적격(화산) _견적실행비교_견적용내역(도급비교)" xfId="1479"/>
    <cellStyle name="_적격(화산) _견적실행비교_견적용내역(도급비교)_관저리슈빌최종실행1" xfId="1480"/>
    <cellStyle name="_적격(화산) _견적실행비교_견적용내역(도급비교)_관저리슈빌최종실행1_관저리슈빌최종실행1" xfId="1481"/>
    <cellStyle name="_적격(화산) _견적실행비교_견적용내역_관저리슈빌최종실행1" xfId="1482"/>
    <cellStyle name="_적격(화산) _견적실행비교_견적용내역_관저리슈빌최종실행1_관저리슈빌최종실행1" xfId="1483"/>
    <cellStyle name="_적격(화산) _견적실행비교_관저리슈빌최종실행(1224)" xfId="1484"/>
    <cellStyle name="_적격(화산) _견적실행비교_관저리슈빌최종실행(1224)_관저리슈빌최종실행1" xfId="1485"/>
    <cellStyle name="_적격(화산) _견적실행비교_관저리슈빌최종실행(1224)_관저리슈빌최종실행1_관저리슈빌최종실행1" xfId="1486"/>
    <cellStyle name="_적격(화산) _견적실행비교_관저리슈빌최종실행1" xfId="1487"/>
    <cellStyle name="_적격(화산) _견적실행비교_노은14BL 최종내역서(04.10.05)" xfId="1488"/>
    <cellStyle name="_적격(화산) _견적실행비교_노은14BL 최종내역서(04.10.05)_복사본 13블럭내역(최종04.10.05)" xfId="1489"/>
    <cellStyle name="_적격(화산) _견적실행비교_노은14BL 최종내역서(04.6.18)" xfId="1490"/>
    <cellStyle name="_적격(화산) _견적실행비교_노은14BL 최종내역서(04.6.18)_노은14BL 최종내역서(04.10.05)" xfId="1491"/>
    <cellStyle name="_적격(화산) _견적실행비교_노은14BL 최종내역서(04.6.18)_노은14BL 최종내역서(04.10.05)_복사본 13블럭내역(최종04.10.05)" xfId="1492"/>
    <cellStyle name="_적격(화산) _견적실행비교_노은14BL 최종내역서(04.6.18)_노은2지구 13블럭내역(최종04.10.05)" xfId="1493"/>
    <cellStyle name="_적격(화산) _견적실행비교_노은14BL 최종내역서(04.6.18)_청주비하내역(04.09.16)" xfId="1494"/>
    <cellStyle name="_적격(화산) _견적실행비교_노은14BL 최종내역서(04.6.24)" xfId="1495"/>
    <cellStyle name="_적격(화산) _견적실행비교_노은14BL 최종내역서(04.6.24)_검토" xfId="1496"/>
    <cellStyle name="_적격(화산) _견적실행비교_노은14BL 최종내역서(04.6.24)_검토_복사본 13블럭내역(최종04.10.05)" xfId="1497"/>
    <cellStyle name="_적격(화산) _견적실행비교_노은14BL 최종내역서(04.6.24)_검토1" xfId="1498"/>
    <cellStyle name="_적격(화산) _견적실행비교_노은14BL 최종내역서(04.6.24)_검토1_복사본 13블럭내역(최종04.10.05)" xfId="1499"/>
    <cellStyle name="_적격(화산) _견적실행비교_노은14BL 최종내역서(04.6.24)_검토2" xfId="1500"/>
    <cellStyle name="_적격(화산) _견적실행비교_노은14BL 최종내역서(04.6.24)_검토2_복사본 13블럭내역(최종04.10.05)" xfId="1501"/>
    <cellStyle name="_적격(화산) _견적실행비교_노은14BL 최종내역서(04.6.24)_복사본 13블럭내역(최종04.10.05)" xfId="1502"/>
    <cellStyle name="_적격(화산) _견적실행비교_노은2지구 13블럭내역(최종04.10.05)" xfId="1503"/>
    <cellStyle name="_적격(화산) _견적실행비교_동백리슈빌 최종내역서(단가참고)" xfId="1504"/>
    <cellStyle name="_적격(화산) _견적실행비교_동백리슈빌 최종내역서(단가참고)_복사본 13블럭내역(최종04.10.05)" xfId="1505"/>
    <cellStyle name="_적격(화산) _견적실행비교_동백리슈빌 확정내역서(2004.02.10)" xfId="1506"/>
    <cellStyle name="_적격(화산) _견적실행비교_리슈빌 공사별 비교(전체현장)" xfId="1507"/>
    <cellStyle name="_적격(화산) _견적실행비교_리슈빌 공사별 비교(전체현장)_복사본 13블럭내역(최종04.10.05)" xfId="1508"/>
    <cellStyle name="_적격(화산) _견적실행비교_실행(노은리슈빌)" xfId="1509"/>
    <cellStyle name="_적격(화산) _견적실행비교_실행(노은리슈빌)_관저리슈빌최종실행1" xfId="1510"/>
    <cellStyle name="_적격(화산) _견적실행비교_실행(노은리슈빌)_관저리슈빌최종실행1_관저리슈빌최종실행1" xfId="1511"/>
    <cellStyle name="_적격(화산) _견적실행비교_실행예산 (2004.03.29)" xfId="1512"/>
    <cellStyle name="_적격(화산) _견적실행비교_용인IC 내역서(결재0413)" xfId="1513"/>
    <cellStyle name="_적격(화산) _견적실행비교_청주비하내역(04.09.16)" xfId="1514"/>
    <cellStyle name="_적격(화산) _견적용내역" xfId="1515"/>
    <cellStyle name="_적격(화산) _견적용내역(도급비교)" xfId="1516"/>
    <cellStyle name="_적격(화산) _견적용내역(도급비교)_관저리슈빌최종실행1" xfId="1517"/>
    <cellStyle name="_적격(화산) _견적용내역(도급비교)_관저리슈빌최종실행1_관저리슈빌최종실행1" xfId="1518"/>
    <cellStyle name="_적격(화산) _견적용내역_관저리슈빌최종실행1" xfId="1519"/>
    <cellStyle name="_적격(화산) _견적용내역_관저리슈빌최종실행1_관저리슈빌최종실행1" xfId="1520"/>
    <cellStyle name="_적격(화산) _관저리슈빌최종실행(1224)" xfId="1521"/>
    <cellStyle name="_적격(화산) _관저리슈빌최종실행(1224)_관저리슈빌최종실행1" xfId="1522"/>
    <cellStyle name="_적격(화산) _관저리슈빌최종실행(1224)_관저리슈빌최종실행1_관저리슈빌최종실행1" xfId="1523"/>
    <cellStyle name="_적격(화산) _관저리슈빌최종실행1" xfId="1524"/>
    <cellStyle name="_적격(화산) _노은14BL 최종내역서(04.10.05)" xfId="1525"/>
    <cellStyle name="_적격(화산) _노은14BL 최종내역서(04.10.05)_복사본 13블럭내역(최종04.10.05)" xfId="1526"/>
    <cellStyle name="_적격(화산) _노은14BL 최종내역서(04.6.18)" xfId="1527"/>
    <cellStyle name="_적격(화산) _노은14BL 최종내역서(04.6.18)_노은14BL 최종내역서(04.10.05)" xfId="1528"/>
    <cellStyle name="_적격(화산) _노은14BL 최종내역서(04.6.18)_노은14BL 최종내역서(04.10.05)_복사본 13블럭내역(최종04.10.05)" xfId="1529"/>
    <cellStyle name="_적격(화산) _노은14BL 최종내역서(04.6.18)_노은2지구 13블럭내역(최종04.10.05)" xfId="1530"/>
    <cellStyle name="_적격(화산) _노은14BL 최종내역서(04.6.18)_청주비하내역(04.09.16)" xfId="1531"/>
    <cellStyle name="_적격(화산) _노은14BL 최종내역서(04.6.24)" xfId="1532"/>
    <cellStyle name="_적격(화산) _노은14BL 최종내역서(04.6.24)_검토" xfId="1533"/>
    <cellStyle name="_적격(화산) _노은14BL 최종내역서(04.6.24)_검토_복사본 13블럭내역(최종04.10.05)" xfId="1534"/>
    <cellStyle name="_적격(화산) _노은14BL 최종내역서(04.6.24)_검토1" xfId="1535"/>
    <cellStyle name="_적격(화산) _노은14BL 최종내역서(04.6.24)_검토1_복사본 13블럭내역(최종04.10.05)" xfId="1536"/>
    <cellStyle name="_적격(화산) _노은14BL 최종내역서(04.6.24)_검토2" xfId="1537"/>
    <cellStyle name="_적격(화산) _노은14BL 최종내역서(04.6.24)_검토2_복사본 13블럭내역(최종04.10.05)" xfId="1538"/>
    <cellStyle name="_적격(화산) _노은14BL 최종내역서(04.6.24)_복사본 13블럭내역(최종04.10.05)" xfId="1539"/>
    <cellStyle name="_적격(화산) _노은2지구 13블럭내역(최종04.10.05)" xfId="1540"/>
    <cellStyle name="_적격(화산) _당진실행검토" xfId="1541"/>
    <cellStyle name="_적격(화산) _당진실행검토_00.실행예산(결재)" xfId="1542"/>
    <cellStyle name="_적격(화산) _당진실행검토_07.복수리슈빌 미장" xfId="1543"/>
    <cellStyle name="_적격(화산) _당진실행검토_견적용내역" xfId="1544"/>
    <cellStyle name="_적격(화산) _당진실행검토_견적용내역(도급비교)" xfId="1545"/>
    <cellStyle name="_적격(화산) _당진실행검토_견적용내역(도급비교)_관저리슈빌최종실행1" xfId="1546"/>
    <cellStyle name="_적격(화산) _당진실행검토_견적용내역(도급비교)_관저리슈빌최종실행1_관저리슈빌최종실행1" xfId="1547"/>
    <cellStyle name="_적격(화산) _당진실행검토_견적용내역_관저리슈빌최종실행1" xfId="1548"/>
    <cellStyle name="_적격(화산) _당진실행검토_견적용내역_관저리슈빌최종실행1_관저리슈빌최종실행1" xfId="1549"/>
    <cellStyle name="_적격(화산) _당진실행검토_관저리슈빌최종실행(1224)" xfId="1550"/>
    <cellStyle name="_적격(화산) _당진실행검토_관저리슈빌최종실행(1224)_관저리슈빌최종실행1" xfId="1551"/>
    <cellStyle name="_적격(화산) _당진실행검토_관저리슈빌최종실행(1224)_관저리슈빌최종실행1_관저리슈빌최종실행1" xfId="1552"/>
    <cellStyle name="_적격(화산) _당진실행검토_관저리슈빌최종실행1" xfId="1553"/>
    <cellStyle name="_적격(화산) _당진실행검토_노은14BL 최종내역서(04.10.05)" xfId="1554"/>
    <cellStyle name="_적격(화산) _당진실행검토_노은14BL 최종내역서(04.10.05)_복사본 13블럭내역(최종04.10.05)" xfId="1555"/>
    <cellStyle name="_적격(화산) _당진실행검토_노은14BL 최종내역서(04.6.18)" xfId="1556"/>
    <cellStyle name="_적격(화산) _당진실행검토_노은14BL 최종내역서(04.6.18)_노은14BL 최종내역서(04.10.05)" xfId="1557"/>
    <cellStyle name="_적격(화산) _당진실행검토_노은14BL 최종내역서(04.6.18)_노은14BL 최종내역서(04.10.05)_복사본 13블럭내역(최종04.10.05)" xfId="1558"/>
    <cellStyle name="_적격(화산) _당진실행검토_노은14BL 최종내역서(04.6.18)_노은2지구 13블럭내역(최종04.10.05)" xfId="1559"/>
    <cellStyle name="_적격(화산) _당진실행검토_노은14BL 최종내역서(04.6.18)_청주비하내역(04.09.16)" xfId="1560"/>
    <cellStyle name="_적격(화산) _당진실행검토_노은14BL 최종내역서(04.6.24)" xfId="1561"/>
    <cellStyle name="_적격(화산) _당진실행검토_노은14BL 최종내역서(04.6.24)_검토" xfId="1562"/>
    <cellStyle name="_적격(화산) _당진실행검토_노은14BL 최종내역서(04.6.24)_검토_복사본 13블럭내역(최종04.10.05)" xfId="1563"/>
    <cellStyle name="_적격(화산) _당진실행검토_노은14BL 최종내역서(04.6.24)_검토1" xfId="1564"/>
    <cellStyle name="_적격(화산) _당진실행검토_노은14BL 최종내역서(04.6.24)_검토1_복사본 13블럭내역(최종04.10.05)" xfId="1565"/>
    <cellStyle name="_적격(화산) _당진실행검토_노은14BL 최종내역서(04.6.24)_검토2" xfId="1566"/>
    <cellStyle name="_적격(화산) _당진실행검토_노은14BL 최종내역서(04.6.24)_검토2_복사본 13블럭내역(최종04.10.05)" xfId="1567"/>
    <cellStyle name="_적격(화산) _당진실행검토_노은14BL 최종내역서(04.6.24)_복사본 13블럭내역(최종04.10.05)" xfId="1568"/>
    <cellStyle name="_적격(화산) _당진실행검토_노은2지구 13블럭내역(최종04.10.05)" xfId="1569"/>
    <cellStyle name="_적격(화산) _당진실행검토_동백리슈빌 최종내역서(단가참고)" xfId="1570"/>
    <cellStyle name="_적격(화산) _당진실행검토_동백리슈빌 최종내역서(단가참고)_복사본 13블럭내역(최종04.10.05)" xfId="1571"/>
    <cellStyle name="_적격(화산) _당진실행검토_동백리슈빌 확정내역서(2004.02.10)" xfId="1572"/>
    <cellStyle name="_적격(화산) _당진실행검토_리슈빌 공사별 비교(전체현장)" xfId="1573"/>
    <cellStyle name="_적격(화산) _당진실행검토_리슈빌 공사별 비교(전체현장)_복사본 13블럭내역(최종04.10.05)" xfId="1574"/>
    <cellStyle name="_적격(화산) _당진실행검토_삼익비교실행" xfId="1575"/>
    <cellStyle name="_적격(화산) _당진실행검토_삼익비교실행_00.실행예산(결재)" xfId="1576"/>
    <cellStyle name="_적격(화산) _당진실행검토_삼익비교실행_07.복수리슈빌 미장" xfId="1577"/>
    <cellStyle name="_적격(화산) _당진실행검토_삼익비교실행_견적용내역" xfId="1578"/>
    <cellStyle name="_적격(화산) _당진실행검토_삼익비교실행_견적용내역(도급비교)" xfId="1579"/>
    <cellStyle name="_적격(화산) _당진실행검토_삼익비교실행_견적용내역(도급비교)_관저리슈빌최종실행1" xfId="1580"/>
    <cellStyle name="_적격(화산) _당진실행검토_삼익비교실행_견적용내역(도급비교)_관저리슈빌최종실행1_관저리슈빌최종실행1" xfId="1581"/>
    <cellStyle name="_적격(화산) _당진실행검토_삼익비교실행_견적용내역_관저리슈빌최종실행1" xfId="1582"/>
    <cellStyle name="_적격(화산) _당진실행검토_삼익비교실행_견적용내역_관저리슈빌최종실행1_관저리슈빌최종실행1" xfId="1583"/>
    <cellStyle name="_적격(화산) _당진실행검토_삼익비교실행_관저리슈빌최종실행(1224)" xfId="1584"/>
    <cellStyle name="_적격(화산) _당진실행검토_삼익비교실행_관저리슈빌최종실행(1224)_관저리슈빌최종실행1" xfId="1585"/>
    <cellStyle name="_적격(화산) _당진실행검토_삼익비교실행_관저리슈빌최종실행(1224)_관저리슈빌최종실행1_관저리슈빌최종실행1" xfId="1586"/>
    <cellStyle name="_적격(화산) _당진실행검토_삼익비교실행_관저리슈빌최종실행1" xfId="1587"/>
    <cellStyle name="_적격(화산) _당진실행검토_삼익비교실행_노은14BL 최종내역서(04.10.05)" xfId="1588"/>
    <cellStyle name="_적격(화산) _당진실행검토_삼익비교실행_노은14BL 최종내역서(04.10.05)_복사본 13블럭내역(최종04.10.05)" xfId="1589"/>
    <cellStyle name="_적격(화산) _당진실행검토_삼익비교실행_노은14BL 최종내역서(04.6.18)" xfId="1590"/>
    <cellStyle name="_적격(화산) _당진실행검토_삼익비교실행_노은14BL 최종내역서(04.6.18)_노은14BL 최종내역서(04.10.05)" xfId="1591"/>
    <cellStyle name="_적격(화산) _당진실행검토_삼익비교실행_노은14BL 최종내역서(04.6.18)_노은14BL 최종내역서(04.10.05)_복사본 13블럭내역(최종04.10.05)" xfId="1592"/>
    <cellStyle name="_적격(화산) _당진실행검토_삼익비교실행_노은14BL 최종내역서(04.6.18)_노은2지구 13블럭내역(최종04.10.05)" xfId="1593"/>
    <cellStyle name="_적격(화산) _당진실행검토_삼익비교실행_노은14BL 최종내역서(04.6.18)_청주비하내역(04.09.16)" xfId="1594"/>
    <cellStyle name="_적격(화산) _당진실행검토_삼익비교실행_노은14BL 최종내역서(04.6.24)" xfId="1595"/>
    <cellStyle name="_적격(화산) _당진실행검토_삼익비교실행_노은14BL 최종내역서(04.6.24)_검토" xfId="1596"/>
    <cellStyle name="_적격(화산) _당진실행검토_삼익비교실행_노은14BL 최종내역서(04.6.24)_검토_복사본 13블럭내역(최종04.10.05)" xfId="1597"/>
    <cellStyle name="_적격(화산) _당진실행검토_삼익비교실행_노은14BL 최종내역서(04.6.24)_검토1" xfId="1598"/>
    <cellStyle name="_적격(화산) _당진실행검토_삼익비교실행_노은14BL 최종내역서(04.6.24)_검토1_복사본 13블럭내역(최종04.10.05)" xfId="1599"/>
    <cellStyle name="_적격(화산) _당진실행검토_삼익비교실행_노은14BL 최종내역서(04.6.24)_검토2" xfId="1600"/>
    <cellStyle name="_적격(화산) _당진실행검토_삼익비교실행_노은14BL 최종내역서(04.6.24)_검토2_복사본 13블럭내역(최종04.10.05)" xfId="1601"/>
    <cellStyle name="_적격(화산) _당진실행검토_삼익비교실행_노은14BL 최종내역서(04.6.24)_복사본 13블럭내역(최종04.10.05)" xfId="1602"/>
    <cellStyle name="_적격(화산) _당진실행검토_삼익비교실행_노은2지구 13블럭내역(최종04.10.05)" xfId="1603"/>
    <cellStyle name="_적격(화산) _당진실행검토_삼익비교실행_동백리슈빌 최종내역서(단가참고)" xfId="1604"/>
    <cellStyle name="_적격(화산) _당진실행검토_삼익비교실행_동백리슈빌 최종내역서(단가참고)_복사본 13블럭내역(최종04.10.05)" xfId="1605"/>
    <cellStyle name="_적격(화산) _당진실행검토_삼익비교실행_동백리슈빌 확정내역서(2004.02.10)" xfId="1606"/>
    <cellStyle name="_적격(화산) _당진실행검토_삼익비교실행_리슈빌 공사별 비교(전체현장)" xfId="1607"/>
    <cellStyle name="_적격(화산) _당진실행검토_삼익비교실행_리슈빌 공사별 비교(전체현장)_복사본 13블럭내역(최종04.10.05)" xfId="1608"/>
    <cellStyle name="_적격(화산) _당진실행검토_삼익비교실행_실행(노은리슈빌)" xfId="1609"/>
    <cellStyle name="_적격(화산) _당진실행검토_삼익비교실행_실행(노은리슈빌)_관저리슈빌최종실행1" xfId="1610"/>
    <cellStyle name="_적격(화산) _당진실행검토_삼익비교실행_실행(노은리슈빌)_관저리슈빌최종실행1_관저리슈빌최종실행1" xfId="1611"/>
    <cellStyle name="_적격(화산) _당진실행검토_삼익비교실행_실행예산 (2004.03.29)" xfId="1612"/>
    <cellStyle name="_적격(화산) _당진실행검토_삼익비교실행_용인IC 내역서(결재0413)" xfId="1613"/>
    <cellStyle name="_적격(화산) _당진실행검토_삼익비교실행_청주비하내역(04.09.16)" xfId="1614"/>
    <cellStyle name="_적격(화산) _당진실행검토_삼익협의실행" xfId="1615"/>
    <cellStyle name="_적격(화산) _당진실행검토_삼익협의실행_00.실행예산(결재)" xfId="1616"/>
    <cellStyle name="_적격(화산) _당진실행검토_삼익협의실행_07.복수리슈빌 미장" xfId="1617"/>
    <cellStyle name="_적격(화산) _당진실행검토_삼익협의실행_견적용내역" xfId="1618"/>
    <cellStyle name="_적격(화산) _당진실행검토_삼익협의실행_견적용내역(도급비교)" xfId="1619"/>
    <cellStyle name="_적격(화산) _당진실행검토_삼익협의실행_견적용내역(도급비교)_관저리슈빌최종실행1" xfId="1620"/>
    <cellStyle name="_적격(화산) _당진실행검토_삼익협의실행_견적용내역(도급비교)_관저리슈빌최종실행1_관저리슈빌최종실행1" xfId="1621"/>
    <cellStyle name="_적격(화산) _당진실행검토_삼익협의실행_견적용내역_관저리슈빌최종실행1" xfId="1622"/>
    <cellStyle name="_적격(화산) _당진실행검토_삼익협의실행_견적용내역_관저리슈빌최종실행1_관저리슈빌최종실행1" xfId="1623"/>
    <cellStyle name="_적격(화산) _당진실행검토_삼익협의실행_관저리슈빌최종실행(1224)" xfId="1624"/>
    <cellStyle name="_적격(화산) _당진실행검토_삼익협의실행_관저리슈빌최종실행(1224)_관저리슈빌최종실행1" xfId="1625"/>
    <cellStyle name="_적격(화산) _당진실행검토_삼익협의실행_관저리슈빌최종실행(1224)_관저리슈빌최종실행1_관저리슈빌최종실행1" xfId="1626"/>
    <cellStyle name="_적격(화산) _당진실행검토_삼익협의실행_관저리슈빌최종실행1" xfId="1627"/>
    <cellStyle name="_적격(화산) _당진실행검토_삼익협의실행_노은14BL 최종내역서(04.10.05)" xfId="1628"/>
    <cellStyle name="_적격(화산) _당진실행검토_삼익협의실행_노은14BL 최종내역서(04.10.05)_복사본 13블럭내역(최종04.10.05)" xfId="1629"/>
    <cellStyle name="_적격(화산) _당진실행검토_삼익협의실행_노은14BL 최종내역서(04.6.18)" xfId="1630"/>
    <cellStyle name="_적격(화산) _당진실행검토_삼익협의실행_노은14BL 최종내역서(04.6.18)_노은14BL 최종내역서(04.10.05)" xfId="1631"/>
    <cellStyle name="_적격(화산) _당진실행검토_삼익협의실행_노은14BL 최종내역서(04.6.18)_노은14BL 최종내역서(04.10.05)_복사본 13블럭내역(최종04.10.05)" xfId="1632"/>
    <cellStyle name="_적격(화산) _당진실행검토_삼익협의실행_노은14BL 최종내역서(04.6.18)_노은2지구 13블럭내역(최종04.10.05)" xfId="1633"/>
    <cellStyle name="_적격(화산) _당진실행검토_삼익협의실행_노은14BL 최종내역서(04.6.18)_청주비하내역(04.09.16)" xfId="1634"/>
    <cellStyle name="_적격(화산) _당진실행검토_삼익협의실행_노은14BL 최종내역서(04.6.24)" xfId="1635"/>
    <cellStyle name="_적격(화산) _당진실행검토_삼익협의실행_노은14BL 최종내역서(04.6.24)_검토" xfId="1636"/>
    <cellStyle name="_적격(화산) _당진실행검토_삼익협의실행_노은14BL 최종내역서(04.6.24)_검토_복사본 13블럭내역(최종04.10.05)" xfId="1637"/>
    <cellStyle name="_적격(화산) _당진실행검토_삼익협의실행_노은14BL 최종내역서(04.6.24)_검토1" xfId="1638"/>
    <cellStyle name="_적격(화산) _당진실행검토_삼익협의실행_노은14BL 최종내역서(04.6.24)_검토1_복사본 13블럭내역(최종04.10.05)" xfId="1639"/>
    <cellStyle name="_적격(화산) _당진실행검토_삼익협의실행_노은14BL 최종내역서(04.6.24)_검토2" xfId="1640"/>
    <cellStyle name="_적격(화산) _당진실행검토_삼익협의실행_노은14BL 최종내역서(04.6.24)_검토2_복사본 13블럭내역(최종04.10.05)" xfId="1641"/>
    <cellStyle name="_적격(화산) _당진실행검토_삼익협의실행_노은14BL 최종내역서(04.6.24)_복사본 13블럭내역(최종04.10.05)" xfId="1642"/>
    <cellStyle name="_적격(화산) _당진실행검토_삼익협의실행_노은2지구 13블럭내역(최종04.10.05)" xfId="1643"/>
    <cellStyle name="_적격(화산) _당진실행검토_삼익협의실행_동백리슈빌 최종내역서(단가참고)" xfId="1644"/>
    <cellStyle name="_적격(화산) _당진실행검토_삼익협의실행_동백리슈빌 최종내역서(단가참고)_복사본 13블럭내역(최종04.10.05)" xfId="1645"/>
    <cellStyle name="_적격(화산) _당진실행검토_삼익협의실행_동백리슈빌 확정내역서(2004.02.10)" xfId="1646"/>
    <cellStyle name="_적격(화산) _당진실행검토_삼익협의실행_리슈빌 공사별 비교(전체현장)" xfId="1647"/>
    <cellStyle name="_적격(화산) _당진실행검토_삼익협의실행_리슈빌 공사별 비교(전체현장)_복사본 13블럭내역(최종04.10.05)" xfId="1648"/>
    <cellStyle name="_적격(화산) _당진실행검토_삼익협의실행_실행(노은리슈빌)" xfId="1649"/>
    <cellStyle name="_적격(화산) _당진실행검토_삼익협의실행_실행(노은리슈빌)_관저리슈빌최종실행1" xfId="1650"/>
    <cellStyle name="_적격(화산) _당진실행검토_삼익협의실행_실행(노은리슈빌)_관저리슈빌최종실행1_관저리슈빌최종실행1" xfId="1651"/>
    <cellStyle name="_적격(화산) _당진실행검토_삼익협의실행_실행예산 (2004.03.29)" xfId="1652"/>
    <cellStyle name="_적격(화산) _당진실행검토_삼익협의실행_용인IC 내역서(결재0413)" xfId="1653"/>
    <cellStyle name="_적격(화산) _당진실행검토_삼익협의실행_청주비하내역(04.09.16)" xfId="1654"/>
    <cellStyle name="_적격(화산) _당진실행검토_실행(노은리슈빌)" xfId="1655"/>
    <cellStyle name="_적격(화산) _당진실행검토_실행(노은리슈빌)_관저리슈빌최종실행1" xfId="1656"/>
    <cellStyle name="_적격(화산) _당진실행검토_실행(노은리슈빌)_관저리슈빌최종실행1_관저리슈빌최종실행1" xfId="1657"/>
    <cellStyle name="_적격(화산) _당진실행검토_실행검토228" xfId="1658"/>
    <cellStyle name="_적격(화산) _당진실행검토_실행검토228_00.실행예산(결재)" xfId="1659"/>
    <cellStyle name="_적격(화산) _당진실행검토_실행검토228_07.복수리슈빌 미장" xfId="1660"/>
    <cellStyle name="_적격(화산) _당진실행검토_실행검토228_견적용내역" xfId="1661"/>
    <cellStyle name="_적격(화산) _당진실행검토_실행검토228_견적용내역(도급비교)" xfId="1662"/>
    <cellStyle name="_적격(화산) _당진실행검토_실행검토228_견적용내역(도급비교)_관저리슈빌최종실행1" xfId="1663"/>
    <cellStyle name="_적격(화산) _당진실행검토_실행검토228_견적용내역(도급비교)_관저리슈빌최종실행1_관저리슈빌최종실행1" xfId="1664"/>
    <cellStyle name="_적격(화산) _당진실행검토_실행검토228_견적용내역_관저리슈빌최종실행1" xfId="1665"/>
    <cellStyle name="_적격(화산) _당진실행검토_실행검토228_견적용내역_관저리슈빌최종실행1_관저리슈빌최종실행1" xfId="1666"/>
    <cellStyle name="_적격(화산) _당진실행검토_실행검토228_관저리슈빌최종실행(1224)" xfId="1667"/>
    <cellStyle name="_적격(화산) _당진실행검토_실행검토228_관저리슈빌최종실행(1224)_관저리슈빌최종실행1" xfId="1668"/>
    <cellStyle name="_적격(화산) _당진실행검토_실행검토228_관저리슈빌최종실행(1224)_관저리슈빌최종실행1_관저리슈빌최종실행1" xfId="1669"/>
    <cellStyle name="_적격(화산) _당진실행검토_실행검토228_관저리슈빌최종실행1" xfId="1670"/>
    <cellStyle name="_적격(화산) _당진실행검토_실행검토228_노은14BL 최종내역서(04.10.05)" xfId="1671"/>
    <cellStyle name="_적격(화산) _당진실행검토_실행검토228_노은14BL 최종내역서(04.10.05)_복사본 13블럭내역(최종04.10.05)" xfId="1672"/>
    <cellStyle name="_적격(화산) _당진실행검토_실행검토228_노은14BL 최종내역서(04.6.18)" xfId="1673"/>
    <cellStyle name="_적격(화산) _당진실행검토_실행검토228_노은14BL 최종내역서(04.6.18)_노은14BL 최종내역서(04.10.05)" xfId="1674"/>
    <cellStyle name="_적격(화산) _당진실행검토_실행검토228_노은14BL 최종내역서(04.6.18)_노은14BL 최종내역서(04.10.05)_복사본 13블럭내역(최종04.10.05)" xfId="1675"/>
    <cellStyle name="_적격(화산) _당진실행검토_실행검토228_노은14BL 최종내역서(04.6.18)_노은2지구 13블럭내역(최종04.10.05)" xfId="1676"/>
    <cellStyle name="_적격(화산) _당진실행검토_실행검토228_노은14BL 최종내역서(04.6.18)_청주비하내역(04.09.16)" xfId="1677"/>
    <cellStyle name="_적격(화산) _당진실행검토_실행검토228_노은14BL 최종내역서(04.6.24)" xfId="1678"/>
    <cellStyle name="_적격(화산) _당진실행검토_실행검토228_노은14BL 최종내역서(04.6.24)_검토" xfId="1679"/>
    <cellStyle name="_적격(화산) _당진실행검토_실행검토228_노은14BL 최종내역서(04.6.24)_검토_복사본 13블럭내역(최종04.10.05)" xfId="1680"/>
    <cellStyle name="_적격(화산) _당진실행검토_실행검토228_노은14BL 최종내역서(04.6.24)_검토1" xfId="1681"/>
    <cellStyle name="_적격(화산) _당진실행검토_실행검토228_노은14BL 최종내역서(04.6.24)_검토1_복사본 13블럭내역(최종04.10.05)" xfId="1682"/>
    <cellStyle name="_적격(화산) _당진실행검토_실행검토228_노은14BL 최종내역서(04.6.24)_검토2" xfId="1683"/>
    <cellStyle name="_적격(화산) _당진실행검토_실행검토228_노은14BL 최종내역서(04.6.24)_검토2_복사본 13블럭내역(최종04.10.05)" xfId="1684"/>
    <cellStyle name="_적격(화산) _당진실행검토_실행검토228_노은14BL 최종내역서(04.6.24)_복사본 13블럭내역(최종04.10.05)" xfId="1685"/>
    <cellStyle name="_적격(화산) _당진실행검토_실행검토228_노은2지구 13블럭내역(최종04.10.05)" xfId="1686"/>
    <cellStyle name="_적격(화산) _당진실행검토_실행검토228_동백리슈빌 최종내역서(단가참고)" xfId="1687"/>
    <cellStyle name="_적격(화산) _당진실행검토_실행검토228_동백리슈빌 최종내역서(단가참고)_복사본 13블럭내역(최종04.10.05)" xfId="1688"/>
    <cellStyle name="_적격(화산) _당진실행검토_실행검토228_동백리슈빌 확정내역서(2004.02.10)" xfId="1689"/>
    <cellStyle name="_적격(화산) _당진실행검토_실행검토228_리슈빌 공사별 비교(전체현장)" xfId="1690"/>
    <cellStyle name="_적격(화산) _당진실행검토_실행검토228_리슈빌 공사별 비교(전체현장)_복사본 13블럭내역(최종04.10.05)" xfId="1691"/>
    <cellStyle name="_적격(화산) _당진실행검토_실행검토228_실행(노은리슈빌)" xfId="1692"/>
    <cellStyle name="_적격(화산) _당진실행검토_실행검토228_실행(노은리슈빌)_관저리슈빌최종실행1" xfId="1693"/>
    <cellStyle name="_적격(화산) _당진실행검토_실행검토228_실행(노은리슈빌)_관저리슈빌최종실행1_관저리슈빌최종실행1" xfId="1694"/>
    <cellStyle name="_적격(화산) _당진실행검토_실행검토228_실행예산 (2004.03.29)" xfId="1695"/>
    <cellStyle name="_적격(화산) _당진실행검토_실행검토228_용인IC 내역서(결재0413)" xfId="1696"/>
    <cellStyle name="_적격(화산) _당진실행검토_실행검토228_청주비하내역(04.09.16)" xfId="1697"/>
    <cellStyle name="_적격(화산) _당진실행검토_실행예산 (2004.03.29)" xfId="1698"/>
    <cellStyle name="_적격(화산) _당진실행검토_용인IC 내역서(결재0413)" xfId="1699"/>
    <cellStyle name="_적격(화산) _당진실행검토_청주비하내역(04.09.16)" xfId="1700"/>
    <cellStyle name="_적격(화산) _동백리슈빌 최종내역서(단가참고)" xfId="1701"/>
    <cellStyle name="_적격(화산) _동백리슈빌 최종내역서(단가참고)_복사본 13블럭내역(최종04.10.05)" xfId="1702"/>
    <cellStyle name="_적격(화산) _동백리슈빌 확정내역서(2004.02.10)" xfId="1703"/>
    <cellStyle name="_적격(화산) _리슈빌 공사별 비교(전체현장)" xfId="1704"/>
    <cellStyle name="_적격(화산) _리슈빌 공사별 비교(전체현장)_복사본 13블럭내역(최종04.10.05)" xfId="1705"/>
    <cellStyle name="_적격(화산) _실행(노은리슈빌)" xfId="1706"/>
    <cellStyle name="_적격(화산) _실행(노은리슈빌)_관저리슈빌최종실행1" xfId="1707"/>
    <cellStyle name="_적격(화산) _실행(노은리슈빌)_관저리슈빌최종실행1_관저리슈빌최종실행1" xfId="1708"/>
    <cellStyle name="_적격(화산) _실행검토228" xfId="1709"/>
    <cellStyle name="_적격(화산) _실행검토228_00.실행예산(결재)" xfId="1710"/>
    <cellStyle name="_적격(화산) _실행검토228_07.복수리슈빌 미장" xfId="1711"/>
    <cellStyle name="_적격(화산) _실행검토228_견적용내역" xfId="1712"/>
    <cellStyle name="_적격(화산) _실행검토228_견적용내역(도급비교)" xfId="1713"/>
    <cellStyle name="_적격(화산) _실행검토228_견적용내역(도급비교)_관저리슈빌최종실행1" xfId="1714"/>
    <cellStyle name="_적격(화산) _실행검토228_견적용내역(도급비교)_관저리슈빌최종실행1_관저리슈빌최종실행1" xfId="1715"/>
    <cellStyle name="_적격(화산) _실행검토228_견적용내역_관저리슈빌최종실행1" xfId="1716"/>
    <cellStyle name="_적격(화산) _실행검토228_견적용내역_관저리슈빌최종실행1_관저리슈빌최종실행1" xfId="1717"/>
    <cellStyle name="_적격(화산) _실행검토228_관저리슈빌최종실행(1224)" xfId="1718"/>
    <cellStyle name="_적격(화산) _실행검토228_관저리슈빌최종실행(1224)_관저리슈빌최종실행1" xfId="1719"/>
    <cellStyle name="_적격(화산) _실행검토228_관저리슈빌최종실행(1224)_관저리슈빌최종실행1_관저리슈빌최종실행1" xfId="1720"/>
    <cellStyle name="_적격(화산) _실행검토228_관저리슈빌최종실행1" xfId="1721"/>
    <cellStyle name="_적격(화산) _실행검토228_노은14BL 최종내역서(04.10.05)" xfId="1722"/>
    <cellStyle name="_적격(화산) _실행검토228_노은14BL 최종내역서(04.10.05)_복사본 13블럭내역(최종04.10.05)" xfId="1723"/>
    <cellStyle name="_적격(화산) _실행검토228_노은14BL 최종내역서(04.6.18)" xfId="1724"/>
    <cellStyle name="_적격(화산) _실행검토228_노은14BL 최종내역서(04.6.18)_노은14BL 최종내역서(04.10.05)" xfId="1725"/>
    <cellStyle name="_적격(화산) _실행검토228_노은14BL 최종내역서(04.6.18)_노은14BL 최종내역서(04.10.05)_복사본 13블럭내역(최종04.10.05)" xfId="1726"/>
    <cellStyle name="_적격(화산) _실행검토228_노은14BL 최종내역서(04.6.18)_노은2지구 13블럭내역(최종04.10.05)" xfId="1727"/>
    <cellStyle name="_적격(화산) _실행검토228_노은14BL 최종내역서(04.6.18)_청주비하내역(04.09.16)" xfId="1728"/>
    <cellStyle name="_적격(화산) _실행검토228_노은14BL 최종내역서(04.6.24)" xfId="1729"/>
    <cellStyle name="_적격(화산) _실행검토228_노은14BL 최종내역서(04.6.24)_검토" xfId="1730"/>
    <cellStyle name="_적격(화산) _실행검토228_노은14BL 최종내역서(04.6.24)_검토_복사본 13블럭내역(최종04.10.05)" xfId="1731"/>
    <cellStyle name="_적격(화산) _실행검토228_노은14BL 최종내역서(04.6.24)_검토1" xfId="1732"/>
    <cellStyle name="_적격(화산) _실행검토228_노은14BL 최종내역서(04.6.24)_검토1_복사본 13블럭내역(최종04.10.05)" xfId="1733"/>
    <cellStyle name="_적격(화산) _실행검토228_노은14BL 최종내역서(04.6.24)_검토2" xfId="1734"/>
    <cellStyle name="_적격(화산) _실행검토228_노은14BL 최종내역서(04.6.24)_검토2_복사본 13블럭내역(최종04.10.05)" xfId="1735"/>
    <cellStyle name="_적격(화산) _실행검토228_노은14BL 최종내역서(04.6.24)_복사본 13블럭내역(최종04.10.05)" xfId="1736"/>
    <cellStyle name="_적격(화산) _실행검토228_노은2지구 13블럭내역(최종04.10.05)" xfId="1737"/>
    <cellStyle name="_적격(화산) _실행검토228_동백리슈빌 최종내역서(단가참고)" xfId="1738"/>
    <cellStyle name="_적격(화산) _실행검토228_동백리슈빌 최종내역서(단가참고)_복사본 13블럭내역(최종04.10.05)" xfId="1739"/>
    <cellStyle name="_적격(화산) _실행검토228_동백리슈빌 확정내역서(2004.02.10)" xfId="1740"/>
    <cellStyle name="_적격(화산) _실행검토228_리슈빌 공사별 비교(전체현장)" xfId="1741"/>
    <cellStyle name="_적격(화산) _실행검토228_리슈빌 공사별 비교(전체현장)_복사본 13블럭내역(최종04.10.05)" xfId="1742"/>
    <cellStyle name="_적격(화산) _실행검토228_삼익비교실행" xfId="1743"/>
    <cellStyle name="_적격(화산) _실행검토228_삼익비교실행_00.실행예산(결재)" xfId="1744"/>
    <cellStyle name="_적격(화산) _실행검토228_삼익비교실행_07.복수리슈빌 미장" xfId="1745"/>
    <cellStyle name="_적격(화산) _실행검토228_삼익비교실행_견적용내역" xfId="1746"/>
    <cellStyle name="_적격(화산) _실행검토228_삼익비교실행_견적용내역(도급비교)" xfId="1747"/>
    <cellStyle name="_적격(화산) _실행검토228_삼익비교실행_견적용내역(도급비교)_관저리슈빌최종실행1" xfId="1748"/>
    <cellStyle name="_적격(화산) _실행검토228_삼익비교실행_견적용내역(도급비교)_관저리슈빌최종실행1_관저리슈빌최종실행1" xfId="1749"/>
    <cellStyle name="_적격(화산) _실행검토228_삼익비교실행_견적용내역_관저리슈빌최종실행1" xfId="1750"/>
    <cellStyle name="_적격(화산) _실행검토228_삼익비교실행_견적용내역_관저리슈빌최종실행1_관저리슈빌최종실행1" xfId="1751"/>
    <cellStyle name="_적격(화산) _실행검토228_삼익비교실행_관저리슈빌최종실행(1224)" xfId="1752"/>
    <cellStyle name="_적격(화산) _실행검토228_삼익비교실행_관저리슈빌최종실행(1224)_관저리슈빌최종실행1" xfId="1753"/>
    <cellStyle name="_적격(화산) _실행검토228_삼익비교실행_관저리슈빌최종실행(1224)_관저리슈빌최종실행1_관저리슈빌최종실행1" xfId="1754"/>
    <cellStyle name="_적격(화산) _실행검토228_삼익비교실행_관저리슈빌최종실행1" xfId="1755"/>
    <cellStyle name="_적격(화산) _실행검토228_삼익비교실행_노은14BL 최종내역서(04.10.05)" xfId="1756"/>
    <cellStyle name="_적격(화산) _실행검토228_삼익비교실행_노은14BL 최종내역서(04.10.05)_복사본 13블럭내역(최종04.10.05)" xfId="1757"/>
    <cellStyle name="_적격(화산) _실행검토228_삼익비교실행_노은14BL 최종내역서(04.6.18)" xfId="1758"/>
    <cellStyle name="_적격(화산) _실행검토228_삼익비교실행_노은14BL 최종내역서(04.6.18)_노은14BL 최종내역서(04.10.05)" xfId="1759"/>
    <cellStyle name="_적격(화산) _실행검토228_삼익비교실행_노은14BL 최종내역서(04.6.18)_노은14BL 최종내역서(04.10.05)_복사본 13블럭내역(최종04.10.05)" xfId="1760"/>
    <cellStyle name="_적격(화산) _실행검토228_삼익비교실행_노은14BL 최종내역서(04.6.18)_노은2지구 13블럭내역(최종04.10.05)" xfId="1761"/>
    <cellStyle name="_적격(화산) _실행검토228_삼익비교실행_노은14BL 최종내역서(04.6.18)_청주비하내역(04.09.16)" xfId="1762"/>
    <cellStyle name="_적격(화산) _실행검토228_삼익비교실행_노은14BL 최종내역서(04.6.24)" xfId="1763"/>
    <cellStyle name="_적격(화산) _실행검토228_삼익비교실행_노은14BL 최종내역서(04.6.24)_검토" xfId="1764"/>
    <cellStyle name="_적격(화산) _실행검토228_삼익비교실행_노은14BL 최종내역서(04.6.24)_검토_복사본 13블럭내역(최종04.10.05)" xfId="1765"/>
    <cellStyle name="_적격(화산) _실행검토228_삼익비교실행_노은14BL 최종내역서(04.6.24)_검토1" xfId="1766"/>
    <cellStyle name="_적격(화산) _실행검토228_삼익비교실행_노은14BL 최종내역서(04.6.24)_검토1_복사본 13블럭내역(최종04.10.05)" xfId="1767"/>
    <cellStyle name="_적격(화산) _실행검토228_삼익비교실행_노은14BL 최종내역서(04.6.24)_검토2" xfId="1768"/>
    <cellStyle name="_적격(화산) _실행검토228_삼익비교실행_노은14BL 최종내역서(04.6.24)_검토2_복사본 13블럭내역(최종04.10.05)" xfId="1769"/>
    <cellStyle name="_적격(화산) _실행검토228_삼익비교실행_노은14BL 최종내역서(04.6.24)_복사본 13블럭내역(최종04.10.05)" xfId="1770"/>
    <cellStyle name="_적격(화산) _실행검토228_삼익비교실행_노은2지구 13블럭내역(최종04.10.05)" xfId="1771"/>
    <cellStyle name="_적격(화산) _실행검토228_삼익비교실행_동백리슈빌 최종내역서(단가참고)" xfId="1772"/>
    <cellStyle name="_적격(화산) _실행검토228_삼익비교실행_동백리슈빌 최종내역서(단가참고)_복사본 13블럭내역(최종04.10.05)" xfId="1773"/>
    <cellStyle name="_적격(화산) _실행검토228_삼익비교실행_동백리슈빌 확정내역서(2004.02.10)" xfId="1774"/>
    <cellStyle name="_적격(화산) _실행검토228_삼익비교실행_리슈빌 공사별 비교(전체현장)" xfId="1775"/>
    <cellStyle name="_적격(화산) _실행검토228_삼익비교실행_리슈빌 공사별 비교(전체현장)_복사본 13블럭내역(최종04.10.05)" xfId="1776"/>
    <cellStyle name="_적격(화산) _실행검토228_삼익비교실행_실행(노은리슈빌)" xfId="1777"/>
    <cellStyle name="_적격(화산) _실행검토228_삼익비교실행_실행(노은리슈빌)_관저리슈빌최종실행1" xfId="1778"/>
    <cellStyle name="_적격(화산) _실행검토228_삼익비교실행_실행(노은리슈빌)_관저리슈빌최종실행1_관저리슈빌최종실행1" xfId="1779"/>
    <cellStyle name="_적격(화산) _실행검토228_삼익비교실행_실행예산 (2004.03.29)" xfId="1780"/>
    <cellStyle name="_적격(화산) _실행검토228_삼익비교실행_용인IC 내역서(결재0413)" xfId="1781"/>
    <cellStyle name="_적격(화산) _실행검토228_삼익비교실행_청주비하내역(04.09.16)" xfId="1782"/>
    <cellStyle name="_적격(화산) _실행검토228_삼익협의실행" xfId="1783"/>
    <cellStyle name="_적격(화산) _실행검토228_삼익협의실행_00.실행예산(결재)" xfId="1784"/>
    <cellStyle name="_적격(화산) _실행검토228_삼익협의실행_07.복수리슈빌 미장" xfId="1785"/>
    <cellStyle name="_적격(화산) _실행검토228_삼익협의실행_견적용내역" xfId="1786"/>
    <cellStyle name="_적격(화산) _실행검토228_삼익협의실행_견적용내역(도급비교)" xfId="1787"/>
    <cellStyle name="_적격(화산) _실행검토228_삼익협의실행_견적용내역(도급비교)_관저리슈빌최종실행1" xfId="1788"/>
    <cellStyle name="_적격(화산) _실행검토228_삼익협의실행_견적용내역(도급비교)_관저리슈빌최종실행1_관저리슈빌최종실행1" xfId="1789"/>
    <cellStyle name="_적격(화산) _실행검토228_삼익협의실행_견적용내역_관저리슈빌최종실행1" xfId="1790"/>
    <cellStyle name="_적격(화산) _실행검토228_삼익협의실행_견적용내역_관저리슈빌최종실행1_관저리슈빌최종실행1" xfId="1791"/>
    <cellStyle name="_적격(화산) _실행검토228_삼익협의실행_관저리슈빌최종실행(1224)" xfId="1792"/>
    <cellStyle name="_적격(화산) _실행검토228_삼익협의실행_관저리슈빌최종실행(1224)_관저리슈빌최종실행1" xfId="1793"/>
    <cellStyle name="_적격(화산) _실행검토228_삼익협의실행_관저리슈빌최종실행(1224)_관저리슈빌최종실행1_관저리슈빌최종실행1" xfId="1794"/>
    <cellStyle name="_적격(화산) _실행검토228_삼익협의실행_관저리슈빌최종실행1" xfId="1795"/>
    <cellStyle name="_적격(화산) _실행검토228_삼익협의실행_노은14BL 최종내역서(04.10.05)" xfId="1796"/>
    <cellStyle name="_적격(화산) _실행검토228_삼익협의실행_노은14BL 최종내역서(04.10.05)_복사본 13블럭내역(최종04.10.05)" xfId="1797"/>
    <cellStyle name="_적격(화산) _실행검토228_삼익협의실행_노은14BL 최종내역서(04.6.18)" xfId="1798"/>
    <cellStyle name="_적격(화산) _실행검토228_삼익협의실행_노은14BL 최종내역서(04.6.18)_노은14BL 최종내역서(04.10.05)" xfId="1799"/>
    <cellStyle name="_적격(화산) _실행검토228_삼익협의실행_노은14BL 최종내역서(04.6.18)_노은14BL 최종내역서(04.10.05)_복사본 13블럭내역(최종04.10.05)" xfId="1800"/>
    <cellStyle name="_적격(화산) _실행검토228_삼익협의실행_노은14BL 최종내역서(04.6.18)_노은2지구 13블럭내역(최종04.10.05)" xfId="1801"/>
    <cellStyle name="_적격(화산) _실행검토228_삼익협의실행_노은14BL 최종내역서(04.6.18)_청주비하내역(04.09.16)" xfId="1802"/>
    <cellStyle name="_적격(화산) _실행검토228_삼익협의실행_노은14BL 최종내역서(04.6.24)" xfId="1803"/>
    <cellStyle name="_적격(화산) _실행검토228_삼익협의실행_노은14BL 최종내역서(04.6.24)_검토" xfId="1804"/>
    <cellStyle name="_적격(화산) _실행검토228_삼익협의실행_노은14BL 최종내역서(04.6.24)_검토_복사본 13블럭내역(최종04.10.05)" xfId="1805"/>
    <cellStyle name="_적격(화산) _실행검토228_삼익협의실행_노은14BL 최종내역서(04.6.24)_검토1" xfId="1806"/>
    <cellStyle name="_적격(화산) _실행검토228_삼익협의실행_노은14BL 최종내역서(04.6.24)_검토1_복사본 13블럭내역(최종04.10.05)" xfId="1807"/>
    <cellStyle name="_적격(화산) _실행검토228_삼익협의실행_노은14BL 최종내역서(04.6.24)_검토2" xfId="1808"/>
    <cellStyle name="_적격(화산) _실행검토228_삼익협의실행_노은14BL 최종내역서(04.6.24)_검토2_복사본 13블럭내역(최종04.10.05)" xfId="1809"/>
    <cellStyle name="_적격(화산) _실행검토228_삼익협의실행_노은14BL 최종내역서(04.6.24)_복사본 13블럭내역(최종04.10.05)" xfId="1810"/>
    <cellStyle name="_적격(화산) _실행검토228_삼익협의실행_노은2지구 13블럭내역(최종04.10.05)" xfId="1811"/>
    <cellStyle name="_적격(화산) _실행검토228_삼익협의실행_동백리슈빌 최종내역서(단가참고)" xfId="1812"/>
    <cellStyle name="_적격(화산) _실행검토228_삼익협의실행_동백리슈빌 최종내역서(단가참고)_복사본 13블럭내역(최종04.10.05)" xfId="1813"/>
    <cellStyle name="_적격(화산) _실행검토228_삼익협의실행_동백리슈빌 확정내역서(2004.02.10)" xfId="1814"/>
    <cellStyle name="_적격(화산) _실행검토228_삼익협의실행_리슈빌 공사별 비교(전체현장)" xfId="1815"/>
    <cellStyle name="_적격(화산) _실행검토228_삼익협의실행_리슈빌 공사별 비교(전체현장)_복사본 13블럭내역(최종04.10.05)" xfId="1816"/>
    <cellStyle name="_적격(화산) _실행검토228_삼익협의실행_실행(노은리슈빌)" xfId="1817"/>
    <cellStyle name="_적격(화산) _실행검토228_삼익협의실행_실행(노은리슈빌)_관저리슈빌최종실행1" xfId="1818"/>
    <cellStyle name="_적격(화산) _실행검토228_삼익협의실행_실행(노은리슈빌)_관저리슈빌최종실행1_관저리슈빌최종실행1" xfId="1819"/>
    <cellStyle name="_적격(화산) _실행검토228_삼익협의실행_실행예산 (2004.03.29)" xfId="1820"/>
    <cellStyle name="_적격(화산) _실행검토228_삼익협의실행_용인IC 내역서(결재0413)" xfId="1821"/>
    <cellStyle name="_적격(화산) _실행검토228_삼익협의실행_청주비하내역(04.09.16)" xfId="1822"/>
    <cellStyle name="_적격(화산) _실행검토228_실행(노은리슈빌)" xfId="1823"/>
    <cellStyle name="_적격(화산) _실행검토228_실행(노은리슈빌)_관저리슈빌최종실행1" xfId="1824"/>
    <cellStyle name="_적격(화산) _실행검토228_실행(노은리슈빌)_관저리슈빌최종실행1_관저리슈빌최종실행1" xfId="1825"/>
    <cellStyle name="_적격(화산) _실행검토228_실행검토228" xfId="1826"/>
    <cellStyle name="_적격(화산) _실행검토228_실행검토228_00.실행예산(결재)" xfId="1827"/>
    <cellStyle name="_적격(화산) _실행검토228_실행검토228_07.복수리슈빌 미장" xfId="1828"/>
    <cellStyle name="_적격(화산) _실행검토228_실행검토228_견적용내역" xfId="1829"/>
    <cellStyle name="_적격(화산) _실행검토228_실행검토228_견적용내역(도급비교)" xfId="1830"/>
    <cellStyle name="_적격(화산) _실행검토228_실행검토228_견적용내역(도급비교)_관저리슈빌최종실행1" xfId="1831"/>
    <cellStyle name="_적격(화산) _실행검토228_실행검토228_견적용내역(도급비교)_관저리슈빌최종실행1_관저리슈빌최종실행1" xfId="1832"/>
    <cellStyle name="_적격(화산) _실행검토228_실행검토228_견적용내역_관저리슈빌최종실행1" xfId="1833"/>
    <cellStyle name="_적격(화산) _실행검토228_실행검토228_견적용내역_관저리슈빌최종실행1_관저리슈빌최종실행1" xfId="1834"/>
    <cellStyle name="_적격(화산) _실행검토228_실행검토228_관저리슈빌최종실행(1224)" xfId="1835"/>
    <cellStyle name="_적격(화산) _실행검토228_실행검토228_관저리슈빌최종실행(1224)_관저리슈빌최종실행1" xfId="1836"/>
    <cellStyle name="_적격(화산) _실행검토228_실행검토228_관저리슈빌최종실행(1224)_관저리슈빌최종실행1_관저리슈빌최종실행1" xfId="1837"/>
    <cellStyle name="_적격(화산) _실행검토228_실행검토228_관저리슈빌최종실행1" xfId="1838"/>
    <cellStyle name="_적격(화산) _실행검토228_실행검토228_노은14BL 최종내역서(04.10.05)" xfId="1839"/>
    <cellStyle name="_적격(화산) _실행검토228_실행검토228_노은14BL 최종내역서(04.10.05)_복사본 13블럭내역(최종04.10.05)" xfId="1840"/>
    <cellStyle name="_적격(화산) _실행검토228_실행검토228_노은14BL 최종내역서(04.6.18)" xfId="1841"/>
    <cellStyle name="_적격(화산) _실행검토228_실행검토228_노은14BL 최종내역서(04.6.18)_노은14BL 최종내역서(04.10.05)" xfId="1842"/>
    <cellStyle name="_적격(화산) _실행검토228_실행검토228_노은14BL 최종내역서(04.6.18)_노은14BL 최종내역서(04.10.05)_복사본 13블럭내역(최종04.10.05)" xfId="1843"/>
    <cellStyle name="_적격(화산) _실행검토228_실행검토228_노은14BL 최종내역서(04.6.18)_노은2지구 13블럭내역(최종04.10.05)" xfId="1844"/>
    <cellStyle name="_적격(화산) _실행검토228_실행검토228_노은14BL 최종내역서(04.6.18)_청주비하내역(04.09.16)" xfId="1845"/>
    <cellStyle name="_적격(화산) _실행검토228_실행검토228_노은14BL 최종내역서(04.6.24)" xfId="1846"/>
    <cellStyle name="_적격(화산) _실행검토228_실행검토228_노은14BL 최종내역서(04.6.24)_검토" xfId="1847"/>
    <cellStyle name="_적격(화산) _실행검토228_실행검토228_노은14BL 최종내역서(04.6.24)_검토_복사본 13블럭내역(최종04.10.05)" xfId="1848"/>
    <cellStyle name="_적격(화산) _실행검토228_실행검토228_노은14BL 최종내역서(04.6.24)_검토1" xfId="1849"/>
    <cellStyle name="_적격(화산) _실행검토228_실행검토228_노은14BL 최종내역서(04.6.24)_검토1_복사본 13블럭내역(최종04.10.05)" xfId="1850"/>
    <cellStyle name="_적격(화산) _실행검토228_실행검토228_노은14BL 최종내역서(04.6.24)_검토2" xfId="1851"/>
    <cellStyle name="_적격(화산) _실행검토228_실행검토228_노은14BL 최종내역서(04.6.24)_검토2_복사본 13블럭내역(최종04.10.05)" xfId="1852"/>
    <cellStyle name="_적격(화산) _실행검토228_실행검토228_노은14BL 최종내역서(04.6.24)_복사본 13블럭내역(최종04.10.05)" xfId="1853"/>
    <cellStyle name="_적격(화산) _실행검토228_실행검토228_노은2지구 13블럭내역(최종04.10.05)" xfId="1854"/>
    <cellStyle name="_적격(화산) _실행검토228_실행검토228_동백리슈빌 최종내역서(단가참고)" xfId="1855"/>
    <cellStyle name="_적격(화산) _실행검토228_실행검토228_동백리슈빌 최종내역서(단가참고)_복사본 13블럭내역(최종04.10.05)" xfId="1856"/>
    <cellStyle name="_적격(화산) _실행검토228_실행검토228_동백리슈빌 확정내역서(2004.02.10)" xfId="1857"/>
    <cellStyle name="_적격(화산) _실행검토228_실행검토228_리슈빌 공사별 비교(전체현장)" xfId="1858"/>
    <cellStyle name="_적격(화산) _실행검토228_실행검토228_리슈빌 공사별 비교(전체현장)_복사본 13블럭내역(최종04.10.05)" xfId="1859"/>
    <cellStyle name="_적격(화산) _실행검토228_실행검토228_실행(노은리슈빌)" xfId="1860"/>
    <cellStyle name="_적격(화산) _실행검토228_실행검토228_실행(노은리슈빌)_관저리슈빌최종실행1" xfId="1861"/>
    <cellStyle name="_적격(화산) _실행검토228_실행검토228_실행(노은리슈빌)_관저리슈빌최종실행1_관저리슈빌최종실행1" xfId="1862"/>
    <cellStyle name="_적격(화산) _실행검토228_실행검토228_실행예산 (2004.03.29)" xfId="1863"/>
    <cellStyle name="_적격(화산) _실행검토228_실행검토228_용인IC 내역서(결재0413)" xfId="1864"/>
    <cellStyle name="_적격(화산) _실행검토228_실행검토228_청주비하내역(04.09.16)" xfId="1865"/>
    <cellStyle name="_적격(화산) _실행검토228_실행예산 (2004.03.29)" xfId="1866"/>
    <cellStyle name="_적격(화산) _실행검토228_용인IC 내역서(결재0413)" xfId="1867"/>
    <cellStyle name="_적격(화산) _실행검토228_청주비하내역(04.09.16)" xfId="1868"/>
    <cellStyle name="_적격(화산) _실행보고(기준)" xfId="1869"/>
    <cellStyle name="_적격(화산) _실행보고_수영장" xfId="1870"/>
    <cellStyle name="_적격(화산) _실행보고_수영장_02 실행보고_대전인동1공구(29410)" xfId="1871"/>
    <cellStyle name="_적격(화산) _실행보고_수영장_2003년 경상비&amp;공통가설" xfId="1872"/>
    <cellStyle name="_적격(화산) _실행보고_수영장_2004년 급여실행" xfId="1873"/>
    <cellStyle name="_적격(화산) _실행보고_수영장_박용인동백상록 실행보고" xfId="1874"/>
    <cellStyle name="_적격(화산) _실행보고_수영장_사본 - 02_2003년실행보고양식" xfId="1875"/>
    <cellStyle name="_적격(화산) _실행보고_수영장_실행보고(경주세계문화엑스포)" xfId="1876"/>
    <cellStyle name="_적격(화산) _실행보고_수영장_용인동백상록 실행보고" xfId="1877"/>
    <cellStyle name="_적격(화산) _실행예산 (2004.03.29)" xfId="1878"/>
    <cellStyle name="_적격(화산) _실행예산(관리비)" xfId="1879"/>
    <cellStyle name="_적격(화산) _용인IC 내역서(결재0413)" xfId="1880"/>
    <cellStyle name="_적격(화산) _청주비하내역(04.09.16)" xfId="1881"/>
    <cellStyle name="_전기내역서" xfId="1882"/>
    <cellStyle name="_정보관건축내역(2층완성)" xfId="1883"/>
    <cellStyle name="_제2인문관 강의실 흡음시설 설치공사6.8-(주)하우존" xfId="1884"/>
    <cellStyle name="_조치원자이안-GS건설계약내역" xfId="1885"/>
    <cellStyle name="_죽도시장공중화장실환경개선공사(1)" xfId="1886"/>
    <cellStyle name="_지정과제1분기실적(확정990408)" xfId="1887"/>
    <cellStyle name="_지정과제1분기실적(확정990408)_1" xfId="1888"/>
    <cellStyle name="_지정과제2차심의list" xfId="1889"/>
    <cellStyle name="_지정과제2차심의list_1" xfId="1890"/>
    <cellStyle name="_지정과제2차심의list_2" xfId="1891"/>
    <cellStyle name="_지정과제2차심의결과" xfId="1892"/>
    <cellStyle name="_지정과제2차심의결과(금액조정후최종)" xfId="1893"/>
    <cellStyle name="_지정과제2차심의결과(금액조정후최종)_1" xfId="1894"/>
    <cellStyle name="_지정과제2차심의결과(금액조정후최종)_1_경영개선실적보고(전주공장)" xfId="1895"/>
    <cellStyle name="_지정과제2차심의결과(금액조정후최종)_1_별첨1_2" xfId="1896"/>
    <cellStyle name="_지정과제2차심의결과(금액조정후최종)_1_제안과제집계표(공장전체)" xfId="1897"/>
    <cellStyle name="_지정과제2차심의결과(금액조정후최종)_경영개선실적보고(전주공장)" xfId="1898"/>
    <cellStyle name="_지정과제2차심의결과(금액조정후최종)_별첨1_2" xfId="1899"/>
    <cellStyle name="_지정과제2차심의결과(금액조정후최종)_제안과제집계표(공장전체)" xfId="1900"/>
    <cellStyle name="_지정과제2차심의결과_1" xfId="1901"/>
    <cellStyle name="_지족동 오피스텔(2차개산견적동별비교)" xfId="1902"/>
    <cellStyle name="_지족동 오피스텔(개산견적동별비교)" xfId="1903"/>
    <cellStyle name="_지족동내역(1차네고)" xfId="1904"/>
    <cellStyle name="_집중관리(981231)" xfId="1905"/>
    <cellStyle name="_집중관리(981231)_1" xfId="1906"/>
    <cellStyle name="_집중관리(지정과제및 양식)" xfId="1907"/>
    <cellStyle name="_집중관리(지정과제및 양식)_1" xfId="1908"/>
    <cellStyle name="_집행내역(B동)" xfId="1909"/>
    <cellStyle name="_집행내역(기공 급식소)" xfId="1910"/>
    <cellStyle name="_천체투영실설치공사" xfId="1911"/>
    <cellStyle name="_추정금액" xfId="1912"/>
    <cellStyle name="_충북BTL_지분변경 최종(각사별)" xfId="1913"/>
    <cellStyle name="_태종대1차" xfId="1914"/>
    <cellStyle name="_태종대2차" xfId="1915"/>
    <cellStyle name="_태종대공영주차장통신내역서(총괄)1" xfId="1916"/>
    <cellStyle name="_토목&amp;조경내역서" xfId="1917"/>
    <cellStyle name="_통신공사원가, 단가대비" xfId="1918"/>
    <cellStyle name="_통신내역서" xfId="1919"/>
    <cellStyle name="_표지" xfId="1920"/>
    <cellStyle name="_표지_1" xfId="1921"/>
    <cellStyle name="_항만해운청전기산출근거" xfId="1922"/>
    <cellStyle name="_해안초증축전체예산" xfId="1923"/>
    <cellStyle name="_화동초-전기" xfId="1924"/>
    <cellStyle name="¡¾¨u￠￢ⓒ÷A¨u," xfId="1925"/>
    <cellStyle name="’E‰Y [0.00]_laroux" xfId="1926"/>
    <cellStyle name="’E‰Y_laroux" xfId="1927"/>
    <cellStyle name="¤@?e_TEST-1 " xfId="1928"/>
    <cellStyle name="△백분율" xfId="1929"/>
    <cellStyle name="△콤마" xfId="1930"/>
    <cellStyle name="" xfId="1931"/>
    <cellStyle name="_(11.1 내역서) - 보훈회관 사무실 리모델링공사" xfId="1932"/>
    <cellStyle name="_(2.15수정원납품내역) 경상여자고등학교 급식소 및 기숙사 증축공사(3~4F)" xfId="1933"/>
    <cellStyle name="_(2.15수정원납품내역) 경상여자고등학교 급식소 및 기숙사 증축공사(3~4F)_(4.12) - 고산수목원 권역단위 종합정비사업(다목적회관)" xfId="1934"/>
    <cellStyle name="_(2.15수정원납품내역) 경상여자고등학교 급식소 및 기숙사 증축공사(3~4F)_(4.12) - 고산수목원 권역단위 종합정비사업(다목적회관)_(5.15수정내역) - 용산초" xfId="1935"/>
    <cellStyle name="_(2.15수정원납품내역) 경상여자고등학교 급식소 및 기숙사 증축공사(3~4F)_(4.12) - 고산수목원 권역단위 종합정비사업(다목적회관)_(6.18수정)- 대구화동유치원 증축 및 기타공사" xfId="1936"/>
    <cellStyle name="_(2.15수정원납품내역) 경상여자고등학교 급식소 및 기숙사 증축공사(3~4F)_(4.12) - 고산수목원 권역단위 종합정비사업(다목적회관)_대구학산초등학교 본관동편 채양설치공사" xfId="1937"/>
    <cellStyle name="_(2.15수정원납품내역) 경상여자고등학교 급식소 및 기숙사 증축공사(3~4F)_건축-(내역서)" xfId="1938"/>
    <cellStyle name="_(2.15수정원납품내역) 경상여자고등학교 급식소 및 기숙사 증축공사(3~4F)_건축-(내역서)_(5.15수정내역) - 용산초" xfId="1939"/>
    <cellStyle name="_(2.15수정원납품내역) 경상여자고등학교 급식소 및 기숙사 증축공사(3~4F)_건축-(내역서)_(6.18수정)- 대구화동유치원 증축 및 기타공사" xfId="1940"/>
    <cellStyle name="_(2.15수정원납품내역) 경상여자고등학교 급식소 및 기숙사 증축공사(3~4F)_건축-(내역서)_대구학산초등학교 본관동편 채양설치공사" xfId="1941"/>
    <cellStyle name="_(3.2) - 운문산 자연휴양림 창고시설 신축공사" xfId="1942"/>
    <cellStyle name="_(3.2) - 운문산 자연휴양림 창고시설 신축공사_(5.15수정내역) - 용산초" xfId="1943"/>
    <cellStyle name="_(3.2) - 운문산 자연휴양림 창고시설 신축공사_(6.18수정)- 대구화동유치원 증축 및 기타공사" xfId="1944"/>
    <cellStyle name="_(3.2) - 운문산 자연휴양림 창고시설 신축공사_대구학산초등학교 본관동편 채양설치공사" xfId="1945"/>
    <cellStyle name="_(3.20)대구자연과학고등학교 정구경기운영센터 증축공사" xfId="1946"/>
    <cellStyle name="_(3.31) - 친환경미생물 증식시설 신축공사" xfId="1947"/>
    <cellStyle name="_(3.31) - 친환경미생물 증식시설 신축공사_(5.15수정내역) - 용산초" xfId="1948"/>
    <cellStyle name="_(3.31) - 친환경미생물 증식시설 신축공사_(6.18수정)- 대구화동유치원 증축 및 기타공사" xfId="1949"/>
    <cellStyle name="_(3.31) - 친환경미생물 증식시설 신축공사_(8.23) - 대구대학교 경상대학 교수연구동 필로티 증축공사" xfId="1950"/>
    <cellStyle name="_(3.31) - 친환경미생물 증식시설 신축공사_(건축내역) - 교육관" xfId="1951"/>
    <cellStyle name="_(3.31) - 친환경미생물 증식시설 신축공사_(내역서) - 현풍(대구)휴게소 외 4개소 방수공사" xfId="1952"/>
    <cellStyle name="_(3.31) - 친환경미생물 증식시설 신축공사_(내역서) - 현풍(대구)휴게소 외 4개소 방수공사_(5.15수정내역) - 용산초" xfId="1953"/>
    <cellStyle name="_(3.31) - 친환경미생물 증식시설 신축공사_(내역서) - 현풍(대구)휴게소 외 4개소 방수공사_(6.18수정)- 대구화동유치원 증축 및 기타공사" xfId="1954"/>
    <cellStyle name="_(3.31) - 친환경미생물 증식시설 신축공사_(내역서) - 현풍(대구)휴게소 외 4개소 방수공사_대구학산초등학교 본관동편 채양설치공사" xfId="1955"/>
    <cellStyle name="_(3.31) - 친환경미생물 증식시설 신축공사_건축-(내역서)" xfId="1956"/>
    <cellStyle name="_(3.31) - 친환경미생물 증식시설 신축공사_건축-(내역서)_(5.15수정내역) - 용산초" xfId="1957"/>
    <cellStyle name="_(3.31) - 친환경미생물 증식시설 신축공사_건축-(내역서)_(6.18수정)- 대구화동유치원 증축 및 기타공사" xfId="1958"/>
    <cellStyle name="_(3.31) - 친환경미생물 증식시설 신축공사_건축-(내역서)_대구학산초등학교 본관동편 채양설치공사" xfId="1959"/>
    <cellStyle name="_(3.31) - 친환경미생물 증식시설 신축공사_대구학산초등학교 본관동편 채양설치공사" xfId="1960"/>
    <cellStyle name="_(4.12) - 고산수목원 권역단위 종합정비사업(다목적회관)" xfId="1961"/>
    <cellStyle name="_(4.12) - 고산수목원 권역단위 종합정비사업(다목적회관)_(5.15수정내역) - 용산초" xfId="1962"/>
    <cellStyle name="_(4.12) - 고산수목원 권역단위 종합정비사업(다목적회관)_(6.18수정)- 대구화동유치원 증축 및 기타공사" xfId="1963"/>
    <cellStyle name="_(4.12) - 고산수목원 권역단위 종합정비사업(다목적회관)_대구학산초등학교 본관동편 채양설치공사" xfId="1964"/>
    <cellStyle name="_(6.14내역) - 대구 화원초등학교 환경개선공사" xfId="1965"/>
    <cellStyle name="_(6.14내역서) - 대구 븍동초등학교 환경개선공사" xfId="1966"/>
    <cellStyle name="_(6.14내역서) - 대구 븍동초등학교 환경개선공사_(5.15수정내역) - 용산초" xfId="1967"/>
    <cellStyle name="_(6.14내역서) - 대구 븍동초등학교 환경개선공사_(6.18수정)- 대구화동유치원 증축 및 기타공사" xfId="1968"/>
    <cellStyle name="_(6.14내역서) - 대구 븍동초등학교 환경개선공사_대구학산초등학교 본관동편 채양설치공사" xfId="1969"/>
    <cellStyle name="_(6.19내역) - 대구 북동중학교외1교(논공중)" xfId="1970"/>
    <cellStyle name="_(6.19내역) - 대구 북동중학교외1교(논공중)_(5.15수정내역) - 용산초" xfId="1971"/>
    <cellStyle name="_(6.19내역) - 대구 북동중학교외1교(논공중)_(6.18수정)- 대구화동유치원 증축 및 기타공사" xfId="1972"/>
    <cellStyle name="_(6.19내역) - 대구 북동중학교외1교(논공중)_대구학산초등학교 본관동편 채양설치공사" xfId="1973"/>
    <cellStyle name="_(8.27내역) - 대구 경북고등학교 환경개선사업" xfId="1974"/>
    <cellStyle name="_(8.27내역) - 대구 경북고등학교 환경개선사업_(5.15수정내역) - 용산초" xfId="1975"/>
    <cellStyle name="_(8.27내역) - 대구 경북고등학교 환경개선사업_(6.18수정)- 대구화동유치원 증축 및 기타공사" xfId="1976"/>
    <cellStyle name="_(8.27내역) - 대구 경북고등학교 환경개선사업_대구학산초등학교 본관동편 채양설치공사" xfId="1977"/>
    <cellStyle name="_(건축내역) - 교육관" xfId="1978"/>
    <cellStyle name="_(건축내역) - 교육관_(5.15수정내역) - 용산초" xfId="1979"/>
    <cellStyle name="_(건축내역) - 교육관_(6.18수정)- 대구화동유치원 증축 및 기타공사" xfId="1980"/>
    <cellStyle name="_(건축내역) - 교육관_대구학산초등학교 본관동편 채양설치공사" xfId="1981"/>
    <cellStyle name="_(건축내역) - 대구대학교 경상대학 교수연구동 필로티 증축공사" xfId="1982"/>
    <cellStyle name="_(건축내역) - 대구도원초" xfId="1983"/>
    <cellStyle name="_(건축내역) - 대구도원초_(5.15수정내역) - 용산초" xfId="1984"/>
    <cellStyle name="_(건축내역) - 대구도원초_(6.18수정)- 대구화동유치원 증축 및 기타공사" xfId="1985"/>
    <cellStyle name="_(건축내역) - 대구도원초_대구학산초등학교 본관동편 채양설치공사" xfId="1986"/>
    <cellStyle name="_(건축내역서) - 대구광역시과학교육원 4,5층 로비홀 및 합동강의실 개보수공사" xfId="1987"/>
    <cellStyle name="_(건축내역서) - 대구광역시과학교육원 4,5층 로비홀 및 합동강의실 개보수공사_(5.15수정내역) - 용산초" xfId="1988"/>
    <cellStyle name="_(건축내역서) - 대구광역시과학교육원 4,5층 로비홀 및 합동강의실 개보수공사_(6.18수정)- 대구화동유치원 증축 및 기타공사" xfId="1989"/>
    <cellStyle name="_(건축내역서) - 대구광역시과학교육원 4,5층 로비홀 및 합동강의실 개보수공사_(8.23) - 대구대학교 경상대학 교수연구동 필로티 증축공사" xfId="1990"/>
    <cellStyle name="_(건축내역서) - 대구광역시과학교육원 4,5층 로비홀 및 합동강의실 개보수공사_(건축내역) - 교육관" xfId="1991"/>
    <cellStyle name="_(건축내역서) - 대구광역시과학교육원 4,5층 로비홀 및 합동강의실 개보수공사_(내역서) - 현풍(대구)휴게소 외 4개소 방수공사" xfId="1992"/>
    <cellStyle name="_(건축내역서) - 대구광역시과학교육원 4,5층 로비홀 및 합동강의실 개보수공사_(내역서) - 현풍(대구)휴게소 외 4개소 방수공사_(5.15수정내역) - 용산초" xfId="1993"/>
    <cellStyle name="_(건축내역서) - 대구광역시과학교육원 4,5층 로비홀 및 합동강의실 개보수공사_(내역서) - 현풍(대구)휴게소 외 4개소 방수공사_(6.18수정)- 대구화동유치원 증축 및 기타공사" xfId="1994"/>
    <cellStyle name="_(건축내역서) - 대구광역시과학교육원 4,5층 로비홀 및 합동강의실 개보수공사_(내역서) - 현풍(대구)휴게소 외 4개소 방수공사_대구학산초등학교 본관동편 채양설치공사" xfId="1995"/>
    <cellStyle name="_(건축내역서) - 대구광역시과학교육원 4,5층 로비홀 및 합동강의실 개보수공사_건축-(내역서)" xfId="1996"/>
    <cellStyle name="_(건축내역서) - 대구광역시과학교육원 4,5층 로비홀 및 합동강의실 개보수공사_건축-(내역서)_(5.15수정내역) - 용산초" xfId="1997"/>
    <cellStyle name="_(건축내역서) - 대구광역시과학교육원 4,5층 로비홀 및 합동강의실 개보수공사_건축-(내역서)_(6.18수정)- 대구화동유치원 증축 및 기타공사" xfId="1998"/>
    <cellStyle name="_(건축내역서) - 대구광역시과학교육원 4,5층 로비홀 및 합동강의실 개보수공사_건축-(내역서)_대구학산초등학교 본관동편 채양설치공사" xfId="1999"/>
    <cellStyle name="_(건축내역서) - 대구광역시과학교육원 4,5층 로비홀 및 합동강의실 개보수공사_대구학산초등학교 본관동편 채양설치공사" xfId="2000"/>
    <cellStyle name="_(관음초)폐기물산출서" xfId="2001"/>
    <cellStyle name="_(관음초)폐기물산출서_(5.15수정내역) - 용산초" xfId="2002"/>
    <cellStyle name="_(관음초)폐기물산출서_(6.18수정)- 대구화동유치원 증축 및 기타공사" xfId="2003"/>
    <cellStyle name="_(관음초)폐기물산출서_대구학산초등학교 본관동편 채양설치공사" xfId="2004"/>
    <cellStyle name="_(관천초)폐기물산출서" xfId="2005"/>
    <cellStyle name="_(관천초)폐기물산출서_(5.15수정내역) - 용산초" xfId="2006"/>
    <cellStyle name="_(관천초)폐기물산출서_(6.18수정)- 대구화동유치원 증축 및 기타공사" xfId="2007"/>
    <cellStyle name="_(관천초)폐기물산출서_대구학산초등학교 본관동편 채양설치공사" xfId="2008"/>
    <cellStyle name="_(내역) - 대구 관음초등학교 외4교 화장실보수및기타공사(관음초)" xfId="2009"/>
    <cellStyle name="_(내역서) -  영선초" xfId="2010"/>
    <cellStyle name="_(내역서) -  영선초_(5.15수정내역) - 용산초" xfId="2011"/>
    <cellStyle name="_(내역서) -  영선초_(6.18수정)- 대구화동유치원 증축 및 기타공사" xfId="2012"/>
    <cellStyle name="_(내역서) -  영선초_대구학산초등학교 본관동편 채양설치공사" xfId="2013"/>
    <cellStyle name="_(내역서) - 대구 매호중" xfId="2014"/>
    <cellStyle name="_(내역서) - 대구 성동초" xfId="2015"/>
    <cellStyle name="_(내역서) - 대구 성동초_(5.15수정내역) - 용산초" xfId="2016"/>
    <cellStyle name="_(내역서) - 대구 성동초_(6.18수정)- 대구화동유치원 증축 및 기타공사" xfId="2017"/>
    <cellStyle name="_(내역서) - 대구 성동초_대구학산초등학교 본관동편 채양설치공사" xfId="2018"/>
    <cellStyle name="_(내역서) - 대구 학산중" xfId="2019"/>
    <cellStyle name="_(내역서) - 대구 학산중_(5.15수정내역) - 용산초" xfId="2020"/>
    <cellStyle name="_(내역서) - 대구 학산중_(6.18수정)- 대구화동유치원 증축 및 기타공사" xfId="2021"/>
    <cellStyle name="_(내역서) - 대구 학산중_대구학산초등학교 본관동편 채양설치공사" xfId="2022"/>
    <cellStyle name="_(내역서) - 대구파동초등학교_다목적교실_증축공사" xfId="2023"/>
    <cellStyle name="_(내역서) - 신성초" xfId="2024"/>
    <cellStyle name="_(내역서) - 화본역 철도관사 리모델링공사" xfId="2025"/>
    <cellStyle name="_(내역서) - 화본역 철도관사 리모델링공사_(5.15수정내역) - 용산초" xfId="2026"/>
    <cellStyle name="_(내역서) - 화본역 철도관사 리모델링공사_(6.18수정)- 대구화동유치원 증축 및 기타공사" xfId="2027"/>
    <cellStyle name="_(내역서) - 화본역 철도관사 리모델링공사_(8.23) - 대구대학교 경상대학 교수연구동 필로티 증축공사" xfId="2028"/>
    <cellStyle name="_(내역서) - 화본역 철도관사 리모델링공사_(건축내역) - 교육관" xfId="2029"/>
    <cellStyle name="_(내역서) - 화본역 철도관사 리모델링공사_(내역서) - 현풍(대구)휴게소 외 4개소 방수공사" xfId="2030"/>
    <cellStyle name="_(내역서) - 화본역 철도관사 리모델링공사_(내역서) - 현풍(대구)휴게소 외 4개소 방수공사_(5.15수정내역) - 용산초" xfId="2031"/>
    <cellStyle name="_(내역서) - 화본역 철도관사 리모델링공사_(내역서) - 현풍(대구)휴게소 외 4개소 방수공사_(6.18수정)- 대구화동유치원 증축 및 기타공사" xfId="2032"/>
    <cellStyle name="_(내역서) - 화본역 철도관사 리모델링공사_(내역서) - 현풍(대구)휴게소 외 4개소 방수공사_대구학산초등학교 본관동편 채양설치공사" xfId="2033"/>
    <cellStyle name="_(내역서) - 화본역 철도관사 리모델링공사_건축-(내역서)" xfId="2034"/>
    <cellStyle name="_(내역서) - 화본역 철도관사 리모델링공사_건축-(내역서)_(5.15수정내역) - 용산초" xfId="2035"/>
    <cellStyle name="_(내역서) - 화본역 철도관사 리모델링공사_건축-(내역서)_(6.18수정)- 대구화동유치원 증축 및 기타공사" xfId="2036"/>
    <cellStyle name="_(내역서) - 화본역 철도관사 리모델링공사_건축-(내역서)_대구학산초등학교 본관동편 채양설치공사" xfId="2037"/>
    <cellStyle name="_(내역서) - 화본역 철도관사 리모델링공사_대구학산초등학교 본관동편 채양설치공사" xfId="2038"/>
    <cellStyle name="_(대곡초)폐기물산출서" xfId="2039"/>
    <cellStyle name="_(대곡초)폐기물산출서_(5.15수정내역) - 용산초" xfId="2040"/>
    <cellStyle name="_(대곡초)폐기물산출서_(6.18수정)- 대구화동유치원 증축 및 기타공사" xfId="2041"/>
    <cellStyle name="_(대곡초)폐기물산출서_대구학산초등학교 본관동편 채양설치공사" xfId="2042"/>
    <cellStyle name="_(성당초)폐기물산출서" xfId="2043"/>
    <cellStyle name="_(성당초)폐기물산출서_(5.15수정내역) - 용산초" xfId="2044"/>
    <cellStyle name="_(성당초)폐기물산출서_(6.18수정)- 대구화동유치원 증축 및 기타공사" xfId="2045"/>
    <cellStyle name="_(성당초)폐기물산출서_대구학산초등학교 본관동편 채양설치공사" xfId="2046"/>
    <cellStyle name="_(성당초급식소대수전)폐기물산출서" xfId="2047"/>
    <cellStyle name="_(성당초급식소대수전)폐기물산출서_(5.15수정내역) - 용산초" xfId="2048"/>
    <cellStyle name="_(성당초급식소대수전)폐기물산출서_(6.18수정)- 대구화동유치원 증축 및 기타공사" xfId="2049"/>
    <cellStyle name="_(성당초급식소대수전)폐기물산출서_대구학산초등학교 본관동편 채양설치공사" xfId="2050"/>
    <cellStyle name="_(성동초)폐기물산출서" xfId="2051"/>
    <cellStyle name="_(성동초)폐기물산출서_(5.15수정내역) - 용산초" xfId="2052"/>
    <cellStyle name="_(성동초)폐기물산출서_(6.18수정)- 대구화동유치원 증축 및 기타공사" xfId="2053"/>
    <cellStyle name="_(성동초)폐기물산출서_대구학산초등학교 본관동편 채양설치공사" xfId="2054"/>
    <cellStyle name="_(수정) - 2012 마을회관 금양리 신축공사" xfId="2055"/>
    <cellStyle name="_(집행원본) - 달산초 급식소증축(건축)-최종" xfId="2056"/>
    <cellStyle name="_(폐기물처리내역) - 대구종로초등학교 환경개선공사" xfId="2057"/>
    <cellStyle name="_(폐기물처리내역) - 대구종로초등학교 환경개선공사_(4.12) - 고산수목원 권역단위 종합정비사업(다목적회관)" xfId="2058"/>
    <cellStyle name="_(폐기물처리내역) - 대구종로초등학교 환경개선공사_(4.12) - 고산수목원 권역단위 종합정비사업(다목적회관)_(5.15수정내역) - 용산초" xfId="2059"/>
    <cellStyle name="_(폐기물처리내역) - 대구종로초등학교 환경개선공사_(4.12) - 고산수목원 권역단위 종합정비사업(다목적회관)_(6.18수정)- 대구화동유치원 증축 및 기타공사" xfId="2060"/>
    <cellStyle name="_(폐기물처리내역) - 대구종로초등학교 환경개선공사_(4.12) - 고산수목원 권역단위 종합정비사업(다목적회관)_대구학산초등학교 본관동편 채양설치공사" xfId="2061"/>
    <cellStyle name="_(폐기물처리내역) - 대구종로초등학교 환경개선공사_건축-(내역서)" xfId="2062"/>
    <cellStyle name="_(폐기물처리내역) - 대구종로초등학교 환경개선공사_건축-(내역서)_(5.15수정내역) - 용산초" xfId="2063"/>
    <cellStyle name="_(폐기물처리내역) - 대구종로초등학교 환경개선공사_건축-(내역서)_(6.18수정)- 대구화동유치원 증축 및 기타공사" xfId="2064"/>
    <cellStyle name="_(폐기물처리내역) - 대구종로초등학교 환경개선공사_건축-(내역서)_대구학산초등학교 본관동편 채양설치공사" xfId="2065"/>
    <cellStyle name="_(화원초)폐기물산출서" xfId="2066"/>
    <cellStyle name="_(화원초)폐기물산출서_(5.15수정내역) - 용산초" xfId="2067"/>
    <cellStyle name="_(화원초)폐기물산출서_(6.18수정)- 대구화동유치원 증축 및 기타공사" xfId="2068"/>
    <cellStyle name="_(화원초)폐기물산출서_대구학산초등학교 본관동편 채양설치공사" xfId="2069"/>
    <cellStyle name="_대구 관음초등학교 외4교 화장실보수및기타공사(대곡초)" xfId="2070"/>
    <cellStyle name="_대구 관음초등학교 외4교 화장실보수및기타공사(성당초)" xfId="2071"/>
    <cellStyle name="_대구관광고 - (내역서,폐기물내역포함)" xfId="2072"/>
    <cellStyle name="_대구신성초등학교 다목적교실 증축공사" xfId="2073"/>
    <cellStyle name="_사본 - (6.30) - 오태주민복지센터 건립공사" xfId="2074"/>
    <cellStyle name="_시교원가요율 - (6.1건축) - 달산초등학교 급식시설 현대화공사" xfId="2075"/>
    <cellStyle name="_x0007__x0009__x000d__x000d_­­_x0007__x0009_­" xfId="2076"/>
    <cellStyle name="0" xfId="2077"/>
    <cellStyle name="0%" xfId="2078"/>
    <cellStyle name="0,0_x000d__x000a_NA_x000d__x000a_" xfId="2079"/>
    <cellStyle name="0.0" xfId="2080"/>
    <cellStyle name="0.0%" xfId="2081"/>
    <cellStyle name="0.0_(5.15수정내역) - 용산초" xfId="2082"/>
    <cellStyle name="0.00" xfId="2083"/>
    <cellStyle name="0.00%" xfId="2084"/>
    <cellStyle name="0.00_(5.15수정내역) - 용산초" xfId="2085"/>
    <cellStyle name="0.000%" xfId="2086"/>
    <cellStyle name="0.0000%" xfId="2087"/>
    <cellStyle name="0_(5.15수정내역) - 용산초" xfId="2088"/>
    <cellStyle name="0_(6.18수정)- 대구화동유치원 증축 및 기타공사" xfId="2089"/>
    <cellStyle name="0_(집행) - 건축내역서" xfId="2090"/>
    <cellStyle name="0_대구학산초등학교 본관동편 채양설치공사" xfId="2091"/>
    <cellStyle name="00" xfId="2092"/>
    <cellStyle name="1" xfId="2093"/>
    <cellStyle name="1_(1.14) - 신평2동 자치센터 체력단련실 개보수공사" xfId="2094"/>
    <cellStyle name="1_(10.22) - 대구대학교 DU글로벌라운지 설치공사" xfId="2095"/>
    <cellStyle name="1_(10.8 내역수정) - 대명동캠퍼스 외부바닥 포장공사" xfId="2096"/>
    <cellStyle name="1_(11.1) - 대구대학교 공학7호관 외3건 증축공사" xfId="2097"/>
    <cellStyle name="1_(11.4)상모고등학교 급식실 현대화사업" xfId="2098"/>
    <cellStyle name="1_(3.31) - 친환경미생물 증식시설 신축공사" xfId="2099"/>
    <cellStyle name="1_(5.24수정) - 영남대역 지하진입광장 조성공사(건축)" xfId="2100"/>
    <cellStyle name="1_(6.16 건축내역) -창수초등학교 화장실 개선공사" xfId="2101"/>
    <cellStyle name="1_(내역서) - 덕곡면보건지소 신축공사" xfId="2102"/>
    <cellStyle name="1_(전체분내역서) - 구미상모고등학교 급식실현대화사업" xfId="2103"/>
    <cellStyle name="1_2007세방-울진본부 폐유저장창고(기계)" xfId="2104"/>
    <cellStyle name="1_total" xfId="2105"/>
    <cellStyle name="1_total_개략공사비계산용" xfId="2106"/>
    <cellStyle name="1_tree" xfId="2107"/>
    <cellStyle name="1_tree_개략공사비계산용" xfId="2108"/>
    <cellStyle name="1_tree_수량산출" xfId="2109"/>
    <cellStyle name="1_tree_수량산출_개략공사비계산용" xfId="2110"/>
    <cellStyle name="1_건축실행내역서(1)" xfId="2111"/>
    <cellStyle name="1_경찰청입찰시개략실행(05-09-29)" xfId="2112"/>
    <cellStyle name="1_기계내역(설비집계표)(07.2.2)" xfId="2113"/>
    <cellStyle name="1_내역원하원가양식(샘플)" xfId="2114"/>
    <cellStyle name="1_백석고변경도급교육청제출내역서0430두-1" xfId="2115"/>
    <cellStyle name="1_병천고변경도급교육청제출내역서0430두-1" xfId="2116"/>
    <cellStyle name="1_북부지방설계" xfId="2117"/>
    <cellStyle name="1_석남초등기계계약제출" xfId="2118"/>
    <cellStyle name="1_석남초등학교신축공사(도급내역)_원가공" xfId="2119"/>
    <cellStyle name="1_설비BM" xfId="2120"/>
    <cellStyle name="1_성남판교상록설계" xfId="2121"/>
    <cellStyle name="1_시민계략공사" xfId="2122"/>
    <cellStyle name="1_시민계략공사_(10.22) - 대구대학교 DU글로벌라운지 설치공사" xfId="2123"/>
    <cellStyle name="1_시민계략공사_(내역서) - 화본역 철도관사 리모델링공사" xfId="2124"/>
    <cellStyle name="1_시민계략공사_원가계산(표준)" xfId="2125"/>
    <cellStyle name="1_시민계략공사_전기-한남" xfId="2126"/>
    <cellStyle name="1_신평2동 자치센터 체력단련실 개보수공사" xfId="2127"/>
    <cellStyle name="1_양곡부두정비창고전기내역서" xfId="2128"/>
    <cellStyle name="1_엑셀" xfId="2129"/>
    <cellStyle name="1_오태주민복지센터_건립공사-건축(0718)" xfId="2130"/>
    <cellStyle name="1_원가계산(표준)" xfId="2131"/>
    <cellStyle name="1_원가계산서(검토)" xfId="2132"/>
    <cellStyle name="1_월봉중변경도급교육청제출내역서0430두-1" xfId="2133"/>
    <cellStyle name="1_인재개발설계" xfId="2134"/>
    <cellStyle name="1_전기내역서" xfId="2135"/>
    <cellStyle name="1_천리포수목원(투찰-62억 부가세포함)" xfId="2136"/>
    <cellStyle name="1_천리포수목원제출(집계표)" xfId="2137"/>
    <cellStyle name="1_천리포수목원제출(집계표)(3)" xfId="2138"/>
    <cellStyle name="1_천리포수목원제출(집계표,내역)" xfId="2139"/>
    <cellStyle name="1_충남교육청BTL-월봉0129-조경" xfId="2140"/>
    <cellStyle name="1_통신내역서" xfId="2141"/>
    <cellStyle name="11" xfId="2142"/>
    <cellStyle name="111" xfId="2143"/>
    <cellStyle name="19990216" xfId="2144"/>
    <cellStyle name="¹eºÐA²_±aA¸" xfId="2145"/>
    <cellStyle name="1월" xfId="2146"/>
    <cellStyle name="2" xfId="2147"/>
    <cellStyle name="²" xfId="2148"/>
    <cellStyle name="2)" xfId="2149"/>
    <cellStyle name="2자리" xfId="2150"/>
    <cellStyle name="60" xfId="2151"/>
    <cellStyle name="90" xfId="2152"/>
    <cellStyle name="a [0]_mud plant bolted" xfId="2153"/>
    <cellStyle name="A¨­￠￢￠O [0]_INQUIRY ￠?￥i¨u¡AAⓒ￢Aⓒª " xfId="2154"/>
    <cellStyle name="A¨­￠￢￠O_INQUIRY ￠?￥i¨u¡AAⓒ￢Aⓒª " xfId="2155"/>
    <cellStyle name="a-4" xfId="2156"/>
    <cellStyle name="AA" xfId="2157"/>
    <cellStyle name="Actual Date" xfId="2158"/>
    <cellStyle name="Aee­ " xfId="2159"/>
    <cellStyle name="AeE­ [0]_  A¾  CO  " xfId="2160"/>
    <cellStyle name="ÅëÈ­ [0]_¸ðÇü¸·" xfId="2161"/>
    <cellStyle name="AeE­ [0]_¿­¸° INT" xfId="2162"/>
    <cellStyle name="ÅëÈ­ [0]_±âÅ¸" xfId="2163"/>
    <cellStyle name="AeE­ [0]_°eE¹_11¿a½A " xfId="2164"/>
    <cellStyle name="ÅëÈ­ [0]_INQUIRY ¿µ¾÷ÃßÁø " xfId="2165"/>
    <cellStyle name="AeE­ [0]_INQUIRY ¿μ¾÷AßAø " xfId="2166"/>
    <cellStyle name="Aee­ _국도" xfId="2167"/>
    <cellStyle name="AeE­_  A¾  CO  " xfId="2168"/>
    <cellStyle name="ÅëÈ­_¸ðÇü¸·" xfId="2169"/>
    <cellStyle name="AeE­_¿­¸° INT" xfId="2170"/>
    <cellStyle name="ÅëÈ­_±âÅ¸" xfId="2171"/>
    <cellStyle name="AeE­_°eE¹_11¿a½A " xfId="2172"/>
    <cellStyle name="ÅëÈ­_INQUIRY ¿µ¾÷ÃßÁø " xfId="2173"/>
    <cellStyle name="AeE­_INQUIRY ¿μ¾÷AßAø " xfId="2174"/>
    <cellStyle name="AeE¡ⓒ [0]_INQUIRY ￠?￥i¨u¡AAⓒ￢Aⓒª " xfId="2175"/>
    <cellStyle name="AeE¡ⓒ_INQUIRY ￠?￥i¨u¡AAⓒ￢Aⓒª " xfId="2176"/>
    <cellStyle name="ALIGNMENT" xfId="2177"/>
    <cellStyle name="AoA¤μCAo ¾EA½" xfId="2178"/>
    <cellStyle name="AÞ¸¶ [0]_  A¾  CO  " xfId="2179"/>
    <cellStyle name="ÄÞ¸¶ [0]_¸ðÇü¸·" xfId="2180"/>
    <cellStyle name="AÞ¸¶ [0]_¿­¸° INT" xfId="2181"/>
    <cellStyle name="ÄÞ¸¶ [0]_±âÅ¸" xfId="2182"/>
    <cellStyle name="AÞ¸¶ [0]_°eE¹_11¿a½A " xfId="2183"/>
    <cellStyle name="ÄÞ¸¶ [0]_INQUIRY ¿µ¾÷ÃßÁø " xfId="2184"/>
    <cellStyle name="AÞ¸¶ [0]_INQUIRY ¿μ¾÷AßAø " xfId="2185"/>
    <cellStyle name="AÞ¸¶_  A¾  CO  " xfId="2186"/>
    <cellStyle name="ÄÞ¸¶_¸ðÇü¸·" xfId="2187"/>
    <cellStyle name="AÞ¸¶_¿­¸° INT" xfId="2188"/>
    <cellStyle name="ÄÞ¸¶_±âÅ¸" xfId="2189"/>
    <cellStyle name="AÞ¸¶_°eE¹_11¿a½A " xfId="2190"/>
    <cellStyle name="ÄÞ¸¶_INQUIRY ¿µ¾÷ÃßÁø " xfId="2191"/>
    <cellStyle name="AÞ¸¶_INQUIRY ¿μ¾÷AßAø " xfId="2192"/>
    <cellStyle name="Body" xfId="2193"/>
    <cellStyle name="C¡IA¨ª_¡ic¨u¡A¨￢I¨￢¡Æ AN¡Æe " xfId="2194"/>
    <cellStyle name="C￥AØ_  A¾  CO  " xfId="2195"/>
    <cellStyle name="Ç¥ÁØ_¸ðÇü¸·" xfId="2196"/>
    <cellStyle name="C￥AØ_¿μ¾÷CoE² " xfId="2197"/>
    <cellStyle name="Ç¥ÁØ_»ç¾÷ºÎº° ÃÑ°è " xfId="2198"/>
    <cellStyle name="C￥AØ_≫c¾÷ºIº° AN°e " xfId="2199"/>
    <cellStyle name="Ç¥ÁØ_°­´ç (2)" xfId="2200"/>
    <cellStyle name="C￥AØ_°­´c (2)_광명견적대비1010" xfId="2201"/>
    <cellStyle name="Ç¥ÁØ_°­´ç (2)_광명견적대비1010" xfId="2202"/>
    <cellStyle name="C￥AØ_°­´c (2)_광명견적대비1010_동아대부민캠퍼스내역서" xfId="2203"/>
    <cellStyle name="Ç¥ÁØ_°­´ç (2)_광명견적대비1010_동아대부민캠퍼스내역서" xfId="2204"/>
    <cellStyle name="C￥AØ_°­´c (2)_광명관급" xfId="2205"/>
    <cellStyle name="Ç¥ÁØ_°­´ç (2)_광명관급" xfId="2206"/>
    <cellStyle name="C￥AØ_°­´c (2)_금광" xfId="2207"/>
    <cellStyle name="Ç¥ÁØ_°­´ç (2)_금광" xfId="2208"/>
    <cellStyle name="C￥AØ_°­´c (2)_금광_동아대부민캠퍼스내역서" xfId="2209"/>
    <cellStyle name="Ç¥ÁØ_°­´ç (2)_금광_동아대부민캠퍼스내역서" xfId="2210"/>
    <cellStyle name="C￥AØ_°­´c (2)_삼사" xfId="2211"/>
    <cellStyle name="Ç¥ÁØ_°­´ç (2)_삼사" xfId="2212"/>
    <cellStyle name="C￥AØ_°­´c (2)_삼사_동아대부민캠퍼스내역서" xfId="2213"/>
    <cellStyle name="Ç¥ÁØ_°­´ç (2)_삼사_동아대부민캠퍼스내역서" xfId="2214"/>
    <cellStyle name="C￥AØ_¼oAI¼º " xfId="2215"/>
    <cellStyle name="Ç¥ÁØ_5-1±¤°í " xfId="2216"/>
    <cellStyle name="C￥AØ_PERSONAL" xfId="2217"/>
    <cellStyle name="Calc Currency (0)" xfId="2218"/>
    <cellStyle name="category" xfId="2219"/>
    <cellStyle name="Column Heading" xfId="2220"/>
    <cellStyle name="columns_array" xfId="2221"/>
    <cellStyle name="Comma" xfId="2222"/>
    <cellStyle name="Comma [0]" xfId="2223"/>
    <cellStyle name="comma zerodec" xfId="2224"/>
    <cellStyle name="Comma_ SG&amp;A Bridge " xfId="2225"/>
    <cellStyle name="Comma0" xfId="2226"/>
    <cellStyle name="Comm뼬_E&amp;ONW2" xfId="2227"/>
    <cellStyle name="Copied" xfId="2228"/>
    <cellStyle name="Curren?_x0012_퐀_x0017_?" xfId="2229"/>
    <cellStyle name="Currenby_Cash&amp;DSO Chart" xfId="2230"/>
    <cellStyle name="Currency" xfId="2231"/>
    <cellStyle name="Currency [0]" xfId="2232"/>
    <cellStyle name="currency-$_표지 " xfId="2233"/>
    <cellStyle name="Currency_ SG&amp;A Bridge " xfId="2234"/>
    <cellStyle name="Currency0" xfId="2235"/>
    <cellStyle name="Currency1" xfId="2236"/>
    <cellStyle name="Date" xfId="2237"/>
    <cellStyle name="Dezimal [0]_Ausdruck RUND (D)" xfId="2238"/>
    <cellStyle name="Dezimal_Ausdruck RUND (D)" xfId="2239"/>
    <cellStyle name="Dollar (zero dec)" xfId="2240"/>
    <cellStyle name="Entered" xfId="2241"/>
    <cellStyle name="Euro" xfId="2242"/>
    <cellStyle name="F2" xfId="2243"/>
    <cellStyle name="F3" xfId="2244"/>
    <cellStyle name="F4" xfId="2245"/>
    <cellStyle name="F5" xfId="2246"/>
    <cellStyle name="F6" xfId="2247"/>
    <cellStyle name="F7" xfId="2248"/>
    <cellStyle name="F8" xfId="2249"/>
    <cellStyle name="Fixed" xfId="2250"/>
    <cellStyle name="Followed Hyperlink" xfId="2251"/>
    <cellStyle name="ǦǦ_x0003_" xfId="2252"/>
    <cellStyle name="Grey" xfId="2253"/>
    <cellStyle name="H1" xfId="2254"/>
    <cellStyle name="H2" xfId="2255"/>
    <cellStyle name="HEADER" xfId="2256"/>
    <cellStyle name="Header1" xfId="2257"/>
    <cellStyle name="Header2" xfId="2258"/>
    <cellStyle name="Heading 1" xfId="2259"/>
    <cellStyle name="Heading 2" xfId="2260"/>
    <cellStyle name="Heading1" xfId="2261"/>
    <cellStyle name="Heading2" xfId="2262"/>
    <cellStyle name="Helv8_PFD4.XLS" xfId="2263"/>
    <cellStyle name="HIGHLIGHT" xfId="2264"/>
    <cellStyle name="Hyperlink" xfId="2265"/>
    <cellStyle name="Input [yellow]" xfId="2266"/>
    <cellStyle name="_x0001__x0002_ĵĵ_x0007__x0009_ĵĵ_x000d__x000d_ƨƬ_x0001__x0002_ƨƬ_x0007__x000d_ǒǓ_x0009__x000d_ǜǜ_x000d__x000d_ǪǪ_x0007__x0007__x0005__x0005__x0010__x0001_ဠ" xfId="2267"/>
    <cellStyle name="kg" xfId="2268"/>
    <cellStyle name="L`" xfId="2269"/>
    <cellStyle name="M" xfId="2270"/>
    <cellStyle name="M_(5.15수정내역) - 용산초" xfId="2271"/>
    <cellStyle name="M_(6.18수정)- 대구화동유치원 증축 및 기타공사" xfId="2272"/>
    <cellStyle name="M_(집행) - 건축내역서" xfId="2273"/>
    <cellStyle name="M_대구학산초등학교 본관동편 채양설치공사" xfId="2274"/>
    <cellStyle name="M2" xfId="2275"/>
    <cellStyle name="M3" xfId="2276"/>
    <cellStyle name="Midtitle" xfId="2277"/>
    <cellStyle name="Milliers [0]_Arabian Spec" xfId="2278"/>
    <cellStyle name="Milliers_Arabian Spec" xfId="2279"/>
    <cellStyle name="Model" xfId="2280"/>
    <cellStyle name="Mon?aire [0]_Arabian Spec" xfId="2281"/>
    <cellStyle name="Mon?aire_Arabian Spec" xfId="2282"/>
    <cellStyle name="MS Proofing Tools" xfId="2283"/>
    <cellStyle name="NEW정렬" xfId="2284"/>
    <cellStyle name="new정렬범위" xfId="2285"/>
    <cellStyle name="no dec" xfId="2286"/>
    <cellStyle name="nohs" xfId="2287"/>
    <cellStyle name="normal" xfId="2288"/>
    <cellStyle name="Normal - Style1" xfId="2289"/>
    <cellStyle name="Normal - Style2" xfId="2290"/>
    <cellStyle name="Normal - Style3" xfId="2291"/>
    <cellStyle name="Normal - Style4" xfId="2292"/>
    <cellStyle name="Normal - Style5" xfId="2293"/>
    <cellStyle name="Normal - Style6" xfId="2294"/>
    <cellStyle name="Normal - Style7" xfId="2295"/>
    <cellStyle name="Normal - Style8" xfId="2296"/>
    <cellStyle name="Normal - 유형1" xfId="2297"/>
    <cellStyle name="Normal_ SG&amp;A Bridge " xfId="2298"/>
    <cellStyle name="Noroal_ SG&amp;A Bridge " xfId="2299"/>
    <cellStyle name="Œ…?æ맖?e [0.00]_laroux" xfId="2300"/>
    <cellStyle name="Œ…?æ맖?e_laroux" xfId="2301"/>
    <cellStyle name="oft Excel]_x000d__x000a_Comment=The open=/f lines load custom functions into the Paste Function list._x000d__x000a_Maximized=3_x000d__x000a_AutoFormat=" xfId="2302"/>
    <cellStyle name="oh" xfId="2303"/>
    <cellStyle name="Percent" xfId="2304"/>
    <cellStyle name="Percent [2]" xfId="2305"/>
    <cellStyle name="Percent_(10.22) - 대구대학교 DU글로벌라운지 설치공사" xfId="2306"/>
    <cellStyle name="RevList" xfId="2307"/>
    <cellStyle name="sh" xfId="2308"/>
    <cellStyle name="ssh" xfId="2309"/>
    <cellStyle name="_x0001__x0002_ƨƬ_x0007__x000d_ǒǓ_x0009__x000d_ǜǜ_x000d__x000d_ǪǪ_x0007__x0007__x0005__x0005__x0010__x0001_ဠ" xfId="2310"/>
    <cellStyle name="STANDARD" xfId="2311"/>
    <cellStyle name="STD" xfId="2312"/>
    <cellStyle name="subhead" xfId="2313"/>
    <cellStyle name="Subtotal" xfId="2314"/>
    <cellStyle name="testtitle" xfId="2315"/>
    <cellStyle name="Title" xfId="2316"/>
    <cellStyle name="title [1]" xfId="2317"/>
    <cellStyle name="title [2]" xfId="2318"/>
    <cellStyle name="Total" xfId="2319"/>
    <cellStyle name="UM" xfId="2320"/>
    <cellStyle name="Unprot" xfId="2321"/>
    <cellStyle name="Unprot$" xfId="2322"/>
    <cellStyle name="Unprotect" xfId="2323"/>
    <cellStyle name="W?rung [0]_Ausdruck RUND (D)" xfId="2324"/>
    <cellStyle name="W?rung_Ausdruck RUND (D)" xfId="2325"/>
    <cellStyle name="_x0010__x0001_ဠ" xfId="2326"/>
    <cellStyle name="|?ドE" xfId="2327"/>
    <cellStyle name="거래명세표" xfId="2328"/>
    <cellStyle name="견적" xfId="2329"/>
    <cellStyle name="고정소숫점" xfId="2330"/>
    <cellStyle name="고정출력1" xfId="2331"/>
    <cellStyle name="고정출력2" xfId="2332"/>
    <cellStyle name="공사원가계산서(조경)" xfId="2333"/>
    <cellStyle name="공종" xfId="2334"/>
    <cellStyle name="咬訌裝?INCOM1" xfId="2335"/>
    <cellStyle name="咬訌裝?INCOM10" xfId="2336"/>
    <cellStyle name="咬訌裝?INCOM2" xfId="2337"/>
    <cellStyle name="咬訌裝?INCOM3" xfId="2338"/>
    <cellStyle name="咬訌裝?INCOM4" xfId="2339"/>
    <cellStyle name="咬訌裝?INCOM5" xfId="2340"/>
    <cellStyle name="咬訌裝?INCOM6" xfId="2341"/>
    <cellStyle name="咬訌裝?INCOM7" xfId="2342"/>
    <cellStyle name="咬訌裝?INCOM8" xfId="2343"/>
    <cellStyle name="咬訌裝?INCOM9" xfId="2344"/>
    <cellStyle name="咬訌裝?PRIB11" xfId="2345"/>
    <cellStyle name="금액" xfId="2346"/>
    <cellStyle name="기계" xfId="2347"/>
    <cellStyle name="끼_x0001_?" xfId="2348"/>
    <cellStyle name="날짜" xfId="2349"/>
    <cellStyle name="내역" xfId="2350"/>
    <cellStyle name="내역서" xfId="2351"/>
    <cellStyle name="네모제목" xfId="2352"/>
    <cellStyle name="단위" xfId="2353"/>
    <cellStyle name="단위(원)" xfId="2354"/>
    <cellStyle name="달러" xfId="2355"/>
    <cellStyle name="뒤에 오는 하이퍼링크" xfId="2356"/>
    <cellStyle name="똿뗦먛귟 [0.00]_laroux" xfId="2357"/>
    <cellStyle name="똿뗦먛귟_laroux" xfId="2358"/>
    <cellStyle name="마이너스키" xfId="2359"/>
    <cellStyle name="믅됞 [0.00]_laroux" xfId="2360"/>
    <cellStyle name="믅됞_laroux" xfId="2361"/>
    <cellStyle name="백" xfId="2362"/>
    <cellStyle name="백분율" xfId="2488" builtinId="5"/>
    <cellStyle name="백분율 [0]" xfId="2363"/>
    <cellStyle name="백분율 [2]" xfId="2364"/>
    <cellStyle name="뷭?" xfId="2365"/>
    <cellStyle name="빨간색" xfId="2366"/>
    <cellStyle name="빨강" xfId="2367"/>
    <cellStyle name="설계서" xfId="2368"/>
    <cellStyle name="설계서-내용" xfId="2369"/>
    <cellStyle name="설계서-내용-소수점" xfId="2370"/>
    <cellStyle name="설계서-내용-우" xfId="2371"/>
    <cellStyle name="설계서-내용-좌" xfId="2372"/>
    <cellStyle name="설계서-소제목" xfId="2373"/>
    <cellStyle name="설계서-타이틀" xfId="2374"/>
    <cellStyle name="설계서-항목" xfId="2375"/>
    <cellStyle name="수당" xfId="2376"/>
    <cellStyle name="수당2" xfId="2377"/>
    <cellStyle name="수량" xfId="2378"/>
    <cellStyle name="수량1" xfId="2379"/>
    <cellStyle name="수목명" xfId="2380"/>
    <cellStyle name="숫자(R)" xfId="2381"/>
    <cellStyle name="쉼표 [0]" xfId="2382" builtinId="6"/>
    <cellStyle name="쉼표 [0] 2" xfId="2383"/>
    <cellStyle name="쉼표 [0] 3" xfId="2384"/>
    <cellStyle name="쉼표 [0] 4" xfId="2385"/>
    <cellStyle name="스타일 1" xfId="2386"/>
    <cellStyle name="스타일 10" xfId="2387"/>
    <cellStyle name="스타일 11" xfId="2388"/>
    <cellStyle name="스타일 12" xfId="2389"/>
    <cellStyle name="스타일 13" xfId="2390"/>
    <cellStyle name="스타일 14" xfId="2391"/>
    <cellStyle name="스타일 15" xfId="2392"/>
    <cellStyle name="스타일 16" xfId="2393"/>
    <cellStyle name="스타일 17" xfId="2394"/>
    <cellStyle name="스타일 18" xfId="2395"/>
    <cellStyle name="스타일 19" xfId="2396"/>
    <cellStyle name="스타일 2" xfId="2397"/>
    <cellStyle name="스타일 20" xfId="2398"/>
    <cellStyle name="스타일 21" xfId="2399"/>
    <cellStyle name="스타일 22" xfId="2400"/>
    <cellStyle name="스타일 23" xfId="2401"/>
    <cellStyle name="스타일 24" xfId="2402"/>
    <cellStyle name="스타일 25" xfId="2403"/>
    <cellStyle name="스타일 26" xfId="2404"/>
    <cellStyle name="스타일 27" xfId="2405"/>
    <cellStyle name="스타일 28" xfId="2406"/>
    <cellStyle name="스타일 29" xfId="2407"/>
    <cellStyle name="스타일 3" xfId="2408"/>
    <cellStyle name="스타일 30" xfId="2409"/>
    <cellStyle name="스타일 31" xfId="2410"/>
    <cellStyle name="스타일 32" xfId="2411"/>
    <cellStyle name="스타일 33" xfId="2412"/>
    <cellStyle name="스타일 34" xfId="2413"/>
    <cellStyle name="스타일 35" xfId="2414"/>
    <cellStyle name="스타일 36" xfId="2415"/>
    <cellStyle name="스타일 37" xfId="2416"/>
    <cellStyle name="스타일 38" xfId="2417"/>
    <cellStyle name="스타일 39" xfId="2418"/>
    <cellStyle name="스타일 4" xfId="2419"/>
    <cellStyle name="스타일 40" xfId="2420"/>
    <cellStyle name="스타일 41" xfId="2421"/>
    <cellStyle name="스타일 42" xfId="2422"/>
    <cellStyle name="스타일 5" xfId="2423"/>
    <cellStyle name="스타일 6" xfId="2424"/>
    <cellStyle name="스타일 7" xfId="2425"/>
    <cellStyle name="스타일 8" xfId="2426"/>
    <cellStyle name="스타일 9" xfId="2427"/>
    <cellStyle name="안건회계법인" xfId="2428"/>
    <cellStyle name="왼쪽2" xfId="2429"/>
    <cellStyle name="원" xfId="2430"/>
    <cellStyle name="원_1-3.단가산출서(중기손료)" xfId="2431"/>
    <cellStyle name="원_관광 농업체험 네트워크 구축사업(금액이하)" xfId="2432"/>
    <cellStyle name="원_부산체신청전기공사(11.15)" xfId="2433"/>
    <cellStyle name="원_항만관리사업소청사건립공사(설계변경1)" xfId="2434"/>
    <cellStyle name="유1" xfId="2435"/>
    <cellStyle name="유영" xfId="2436"/>
    <cellStyle name="음수서식" xfId="2437"/>
    <cellStyle name="일위대가" xfId="2438"/>
    <cellStyle name="자리수" xfId="2439"/>
    <cellStyle name="자리수0" xfId="2440"/>
    <cellStyle name="정렬" xfId="2441"/>
    <cellStyle name="정렬범위" xfId="2442"/>
    <cellStyle name="제목 1(左)" xfId="2443"/>
    <cellStyle name="제목 1(中)" xfId="2444"/>
    <cellStyle name="제목[1 줄]" xfId="2445"/>
    <cellStyle name="제목[2줄 아래]" xfId="2446"/>
    <cellStyle name="제목[2줄 위]" xfId="2447"/>
    <cellStyle name="제목1" xfId="2448"/>
    <cellStyle name="지정되지 않음" xfId="2449"/>
    <cellStyle name="지하철정렬" xfId="2450"/>
    <cellStyle name="코드" xfId="2451"/>
    <cellStyle name="콤마 [0]" xfId="2452"/>
    <cellStyle name="콤마 [2]" xfId="2453"/>
    <cellStyle name="콤마 1" xfId="2454"/>
    <cellStyle name="콤마(1)" xfId="2455"/>
    <cellStyle name="콤마[ ]" xfId="2456"/>
    <cellStyle name="콤마[*]" xfId="2457"/>
    <cellStyle name="콤마[,]" xfId="2458"/>
    <cellStyle name="콤마[.]" xfId="2459"/>
    <cellStyle name="콤마[0]" xfId="2460"/>
    <cellStyle name="콤마_  종  합  " xfId="2461"/>
    <cellStyle name="통화 [0]" xfId="2462" builtinId="7"/>
    <cellStyle name="통화 [0] 2" xfId="2463"/>
    <cellStyle name="퍼센트" xfId="2464"/>
    <cellStyle name="표(가는선,가운데,중앙)" xfId="2465"/>
    <cellStyle name="표(가는선,왼쪽,중앙)" xfId="2466"/>
    <cellStyle name="표(세로쓰기)" xfId="2467"/>
    <cellStyle name="표머릿글(上)" xfId="2468"/>
    <cellStyle name="표머릿글(中)" xfId="2469"/>
    <cellStyle name="표머릿글(下)" xfId="2470"/>
    <cellStyle name="표준" xfId="0" builtinId="0"/>
    <cellStyle name="표준 2" xfId="2471"/>
    <cellStyle name="표준 21" xfId="2472"/>
    <cellStyle name="표준 3" xfId="2473"/>
    <cellStyle name="표준 4" xfId="2474"/>
    <cellStyle name="표준 5" xfId="2475"/>
    <cellStyle name="표준 5 2" xfId="2476"/>
    <cellStyle name="표준_2003영대내역서_영대내역서_영대내역서" xfId="2477"/>
    <cellStyle name="標準_Akia(F）-8" xfId="2478"/>
    <cellStyle name="표준_국민은행견적,내역서_국민은행견적,내역서" xfId="2479"/>
    <cellStyle name="표준1" xfId="2480"/>
    <cellStyle name="표준2" xfId="2481"/>
    <cellStyle name="표쥰" xfId="2482"/>
    <cellStyle name="합계" xfId="2483"/>
    <cellStyle name="합산" xfId="2484"/>
    <cellStyle name="해동양식" xfId="2485"/>
    <cellStyle name="화폐기호" xfId="2486"/>
    <cellStyle name="화폐기호0" xfId="248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ffice\&#45236;&#50669;\&#47928;&#54868;&#50696;&#49696;&#54924;&#44288;\&#45225;&#54408;\&#48152;&#49569;&#50668;&#51473;&#52404;&#50977;&#44288;&#51613;&#52629;&#44277;&#49324;(&#48169;&#49569;&#54252;&#5463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표지"/>
      <sheetName val="전원가"/>
      <sheetName val="전총괄"/>
      <sheetName val="전등"/>
      <sheetName val="전열"/>
      <sheetName val="소방"/>
      <sheetName val="통표지"/>
      <sheetName val="통원가"/>
      <sheetName val="통총괄"/>
      <sheetName val="전화"/>
      <sheetName val="TV"/>
      <sheetName val="LAN"/>
      <sheetName val="전일위목록"/>
      <sheetName val="전일위"/>
      <sheetName val="전가격표"/>
      <sheetName val="통일위목록"/>
      <sheetName val="통일위"/>
      <sheetName val="통가격표"/>
      <sheetName val="방송(체육관)"/>
      <sheetName val="방송(체육관-공량)"/>
      <sheetName val="방송-무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view="pageBreakPreview" zoomScale="115" zoomScaleNormal="100" zoomScaleSheetLayoutView="115" workbookViewId="0">
      <selection activeCell="A4" sqref="A4:S4"/>
    </sheetView>
  </sheetViews>
  <sheetFormatPr defaultRowHeight="13.5"/>
  <cols>
    <col min="1" max="1" width="4.77734375" customWidth="1"/>
    <col min="2" max="2" width="12.44140625" customWidth="1"/>
    <col min="3" max="3" width="11.109375" customWidth="1"/>
    <col min="4" max="4" width="17.109375" customWidth="1"/>
    <col min="5" max="6" width="1.77734375" customWidth="1"/>
    <col min="7" max="7" width="7" customWidth="1"/>
    <col min="8" max="8" width="5" customWidth="1"/>
    <col min="9" max="10" width="5.109375" customWidth="1"/>
    <col min="11" max="11" width="3" customWidth="1"/>
    <col min="12" max="12" width="19" customWidth="1"/>
    <col min="13" max="13" width="5" customWidth="1"/>
    <col min="14" max="14" width="3.77734375" customWidth="1"/>
    <col min="15" max="15" width="3.77734375" hidden="1" customWidth="1"/>
    <col min="16" max="16" width="4.109375" hidden="1" customWidth="1"/>
    <col min="17" max="17" width="5.77734375" hidden="1" customWidth="1"/>
    <col min="18" max="18" width="7.44140625" customWidth="1"/>
  </cols>
  <sheetData>
    <row r="1" spans="1:19" s="14" customFormat="1" ht="19.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123"/>
      <c r="L1" s="124"/>
      <c r="M1" s="23"/>
      <c r="N1" s="23"/>
      <c r="O1" s="23"/>
      <c r="P1" s="23"/>
      <c r="Q1" s="23"/>
      <c r="R1" s="23"/>
      <c r="S1" s="23"/>
    </row>
    <row r="2" spans="1:19" s="14" customFormat="1" ht="5.2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s="14" customFormat="1" ht="12.75" hidden="1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s="14" customFormat="1" ht="57" customHeight="1">
      <c r="A4" s="129" t="s">
        <v>227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</row>
    <row r="5" spans="1:19" s="14" customFormat="1" ht="37.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s="14" customFormat="1" ht="30.75" customHeight="1">
      <c r="A6" s="23"/>
      <c r="B6" s="23"/>
      <c r="C6" s="23"/>
      <c r="D6" s="23"/>
      <c r="E6" s="23"/>
      <c r="F6" s="23"/>
      <c r="G6" s="23"/>
      <c r="H6" s="23"/>
      <c r="I6" s="24"/>
      <c r="J6" s="25"/>
      <c r="K6" s="24"/>
      <c r="L6" s="26" t="s">
        <v>17</v>
      </c>
      <c r="M6" s="128" t="s">
        <v>216</v>
      </c>
      <c r="N6" s="128"/>
      <c r="O6" s="128"/>
      <c r="P6" s="128"/>
      <c r="Q6" s="128"/>
      <c r="R6" s="128"/>
      <c r="S6" s="128"/>
    </row>
    <row r="7" spans="1:19" s="14" customFormat="1" ht="29.2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s="15" customFormat="1" ht="39.75" customHeight="1">
      <c r="A8" s="27"/>
      <c r="B8" s="28" t="s">
        <v>66</v>
      </c>
      <c r="C8" s="29" t="s">
        <v>77</v>
      </c>
      <c r="D8" s="29"/>
      <c r="E8" s="29"/>
      <c r="F8" s="29"/>
      <c r="G8" s="29"/>
      <c r="H8" s="29"/>
      <c r="I8" s="29"/>
      <c r="J8" s="29"/>
      <c r="K8" s="29"/>
      <c r="L8" s="29"/>
      <c r="M8" s="27"/>
      <c r="N8" s="27"/>
      <c r="O8" s="27"/>
      <c r="P8" s="27"/>
      <c r="Q8" s="27"/>
      <c r="R8" s="27"/>
      <c r="S8" s="27"/>
    </row>
    <row r="9" spans="1:19" s="15" customFormat="1" ht="36.75" customHeight="1">
      <c r="A9" s="27"/>
      <c r="B9" s="27" t="s">
        <v>18</v>
      </c>
      <c r="C9" s="125" t="str">
        <f>NUMBERSTRING(F9,1)
&amp;"원정"</f>
        <v>영원정</v>
      </c>
      <c r="D9" s="126"/>
      <c r="E9" s="31" t="s">
        <v>20</v>
      </c>
      <c r="F9" s="127">
        <f>원가!I22</f>
        <v>0</v>
      </c>
      <c r="G9" s="127"/>
      <c r="H9" s="127"/>
      <c r="I9" s="127"/>
      <c r="J9" s="127"/>
      <c r="K9" s="27" t="s">
        <v>19</v>
      </c>
      <c r="L9" s="32" t="s">
        <v>71</v>
      </c>
      <c r="M9" s="27"/>
      <c r="N9" s="27"/>
      <c r="O9" s="27"/>
      <c r="P9" s="27"/>
      <c r="Q9" s="27"/>
      <c r="R9" s="27"/>
      <c r="S9" s="27"/>
    </row>
    <row r="10" spans="1:19" s="16" customFormat="1" ht="36" customHeight="1">
      <c r="A10" s="33"/>
      <c r="B10" s="34"/>
      <c r="C10" s="35"/>
      <c r="D10" s="35"/>
      <c r="E10" s="35"/>
      <c r="F10" s="28"/>
      <c r="G10" s="28"/>
      <c r="H10" s="28"/>
      <c r="I10" s="28"/>
      <c r="J10" s="28"/>
      <c r="K10" s="36"/>
      <c r="L10" s="33"/>
      <c r="M10" s="33"/>
      <c r="N10" s="33"/>
      <c r="O10" s="33"/>
      <c r="P10" s="33"/>
      <c r="Q10" s="33"/>
      <c r="R10" s="33"/>
      <c r="S10" s="33"/>
    </row>
    <row r="11" spans="1:19" s="14" customForma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s="14" customFormat="1" ht="21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s="14" customFormat="1" ht="27.7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s="14" customFormat="1" ht="29.25" customHeight="1">
      <c r="A14" s="23"/>
      <c r="B14" s="23"/>
      <c r="C14" s="23"/>
      <c r="D14" s="23"/>
      <c r="E14" s="27"/>
      <c r="F14" s="23"/>
      <c r="G14" s="27"/>
      <c r="H14" s="23"/>
      <c r="I14" s="23"/>
      <c r="J14" s="27"/>
      <c r="K14" s="27"/>
      <c r="L14" s="23"/>
      <c r="M14" s="23"/>
      <c r="N14" s="23"/>
      <c r="O14" s="23"/>
      <c r="P14" s="23"/>
      <c r="Q14" s="23"/>
      <c r="R14" s="23"/>
      <c r="S14" s="23"/>
    </row>
    <row r="15" spans="1:19" s="14" customFormat="1" ht="29.25" customHeight="1">
      <c r="A15" s="23"/>
      <c r="B15" s="23"/>
      <c r="C15" s="23"/>
      <c r="D15" s="23"/>
      <c r="E15" s="27"/>
      <c r="F15" s="23"/>
      <c r="G15" s="27"/>
      <c r="H15" s="23"/>
      <c r="I15" s="23"/>
      <c r="J15" s="27"/>
      <c r="K15" s="27"/>
      <c r="L15" s="23"/>
      <c r="M15" s="23"/>
      <c r="N15" s="23"/>
      <c r="O15" s="23"/>
      <c r="P15" s="23"/>
      <c r="Q15" s="23"/>
      <c r="R15" s="23"/>
      <c r="S15" s="23"/>
    </row>
    <row r="16" spans="1:19" s="14" customFormat="1" ht="29.25" customHeight="1">
      <c r="A16" s="23"/>
      <c r="B16" s="23"/>
      <c r="C16" s="23"/>
      <c r="D16" s="23"/>
      <c r="E16" s="27"/>
      <c r="F16" s="23"/>
      <c r="G16" s="27"/>
      <c r="H16" s="23"/>
      <c r="I16" s="23"/>
      <c r="J16" s="27"/>
      <c r="K16" s="27"/>
      <c r="L16" s="23"/>
      <c r="M16" s="23"/>
      <c r="N16" s="23"/>
      <c r="O16" s="23"/>
      <c r="P16" s="23"/>
      <c r="Q16" s="23"/>
      <c r="R16" s="23"/>
      <c r="S16" s="23"/>
    </row>
    <row r="17" spans="1:19" s="14" customFormat="1" ht="29.25" customHeight="1">
      <c r="A17" s="23"/>
      <c r="B17" s="23"/>
      <c r="C17" s="23"/>
      <c r="D17" s="23"/>
      <c r="E17" s="27"/>
      <c r="F17" s="23"/>
      <c r="G17" s="27"/>
      <c r="H17" s="23"/>
      <c r="I17" s="23"/>
      <c r="J17" s="27"/>
      <c r="K17" s="27"/>
      <c r="L17" s="23"/>
      <c r="M17" s="23"/>
      <c r="N17" s="23"/>
      <c r="O17" s="23"/>
      <c r="P17" s="23"/>
      <c r="Q17" s="23"/>
      <c r="R17" s="23"/>
      <c r="S17" s="23"/>
    </row>
  </sheetData>
  <mergeCells count="5">
    <mergeCell ref="K1:L1"/>
    <mergeCell ref="C9:D9"/>
    <mergeCell ref="F9:J9"/>
    <mergeCell ref="M6:S6"/>
    <mergeCell ref="A4:S4"/>
  </mergeCells>
  <phoneticPr fontId="3" type="noConversion"/>
  <pageMargins left="0.74803149606299213" right="0.27559055118110237" top="0.78740157480314965" bottom="0.78740157480314965" header="0" footer="0"/>
  <pageSetup paperSize="9" scale="99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zoomScaleNormal="100" zoomScaleSheetLayoutView="100" workbookViewId="0">
      <selection activeCell="K23" sqref="K23"/>
    </sheetView>
  </sheetViews>
  <sheetFormatPr defaultColWidth="8.77734375" defaultRowHeight="14.25"/>
  <cols>
    <col min="1" max="1" width="6" style="2" customWidth="1"/>
    <col min="2" max="2" width="7.109375" style="2" customWidth="1"/>
    <col min="3" max="3" width="1.109375" style="2" customWidth="1"/>
    <col min="4" max="4" width="2.6640625" style="2" customWidth="1"/>
    <col min="5" max="5" width="3.77734375" style="2" customWidth="1"/>
    <col min="6" max="6" width="1.109375" style="2" customWidth="1"/>
    <col min="7" max="7" width="27.44140625" style="2" customWidth="1"/>
    <col min="8" max="8" width="9.44140625" style="2" customWidth="1"/>
    <col min="9" max="9" width="24" style="3" customWidth="1"/>
    <col min="10" max="10" width="1.6640625" style="3" customWidth="1"/>
    <col min="11" max="11" width="30.77734375" style="2" customWidth="1"/>
    <col min="12" max="14" width="8.77734375" style="2"/>
    <col min="15" max="17" width="0" style="2" hidden="1" customWidth="1"/>
    <col min="18" max="16384" width="8.77734375" style="2"/>
  </cols>
  <sheetData>
    <row r="1" spans="1:11" s="1" customFormat="1" ht="40.35" customHeight="1">
      <c r="A1" s="80" t="s">
        <v>6</v>
      </c>
      <c r="B1" s="80"/>
      <c r="C1" s="80"/>
      <c r="D1" s="80"/>
      <c r="E1" s="80"/>
      <c r="F1" s="80"/>
      <c r="G1" s="81"/>
      <c r="H1" s="81"/>
      <c r="I1" s="82"/>
      <c r="J1" s="82"/>
      <c r="K1" s="81"/>
    </row>
    <row r="2" spans="1:11" ht="25.5" customHeight="1">
      <c r="A2" s="148" t="s">
        <v>57</v>
      </c>
      <c r="B2" s="148"/>
      <c r="C2" s="83" t="s">
        <v>52</v>
      </c>
      <c r="D2" s="30" t="str">
        <f>표지!C8</f>
        <v xml:space="preserve"> 삼성라이온즈파크 스윗박스 리모델링 공사</v>
      </c>
      <c r="E2" s="84"/>
      <c r="F2" s="84"/>
      <c r="G2" s="85"/>
      <c r="H2" s="85"/>
      <c r="I2" s="86"/>
      <c r="J2" s="86"/>
      <c r="K2" s="85"/>
    </row>
    <row r="3" spans="1:11" ht="25.5" customHeight="1">
      <c r="A3" s="149" t="s">
        <v>53</v>
      </c>
      <c r="B3" s="149"/>
      <c r="C3" s="87" t="s">
        <v>52</v>
      </c>
      <c r="D3" s="88" t="s">
        <v>22</v>
      </c>
      <c r="E3" s="137" t="str">
        <f>NUMBERSTRING(I3,1)&amp;"원정--"</f>
        <v>영원정--</v>
      </c>
      <c r="F3" s="137"/>
      <c r="G3" s="137"/>
      <c r="H3" s="89" t="s">
        <v>20</v>
      </c>
      <c r="I3" s="90">
        <f>I22</f>
        <v>0</v>
      </c>
      <c r="J3" s="91" t="s">
        <v>21</v>
      </c>
      <c r="K3" s="85"/>
    </row>
    <row r="4" spans="1:11" ht="35.1" customHeight="1">
      <c r="A4" s="136" t="s">
        <v>0</v>
      </c>
      <c r="B4" s="132"/>
      <c r="C4" s="132"/>
      <c r="D4" s="132"/>
      <c r="E4" s="132"/>
      <c r="F4" s="92"/>
      <c r="G4" s="136" t="s">
        <v>1</v>
      </c>
      <c r="H4" s="133"/>
      <c r="I4" s="93" t="s">
        <v>2</v>
      </c>
      <c r="J4" s="132" t="s">
        <v>3</v>
      </c>
      <c r="K4" s="133"/>
    </row>
    <row r="5" spans="1:11" ht="21" customHeight="1">
      <c r="A5" s="94" t="s">
        <v>32</v>
      </c>
      <c r="B5" s="138" t="s">
        <v>54</v>
      </c>
      <c r="C5" s="138"/>
      <c r="D5" s="138"/>
      <c r="E5" s="138"/>
      <c r="F5" s="95"/>
      <c r="G5" s="134"/>
      <c r="H5" s="135"/>
      <c r="I5" s="93">
        <f>집계표!F20</f>
        <v>0</v>
      </c>
      <c r="J5" s="139"/>
      <c r="K5" s="140"/>
    </row>
    <row r="6" spans="1:11" ht="21" customHeight="1">
      <c r="A6" s="94" t="s">
        <v>33</v>
      </c>
      <c r="B6" s="138" t="s">
        <v>55</v>
      </c>
      <c r="C6" s="138"/>
      <c r="D6" s="138"/>
      <c r="E6" s="138"/>
      <c r="F6" s="95"/>
      <c r="G6" s="134"/>
      <c r="H6" s="135"/>
      <c r="I6" s="93">
        <f>SUM(I7:I8)</f>
        <v>0</v>
      </c>
      <c r="J6" s="139"/>
      <c r="K6" s="140"/>
    </row>
    <row r="7" spans="1:11" ht="21" customHeight="1">
      <c r="A7" s="100" t="s">
        <v>61</v>
      </c>
      <c r="B7" s="138" t="s">
        <v>58</v>
      </c>
      <c r="C7" s="138"/>
      <c r="D7" s="138"/>
      <c r="E7" s="138"/>
      <c r="F7" s="95"/>
      <c r="G7" s="96"/>
      <c r="H7" s="97"/>
      <c r="I7" s="93">
        <f>집계표!H20</f>
        <v>0</v>
      </c>
      <c r="J7" s="98"/>
      <c r="K7" s="99"/>
    </row>
    <row r="8" spans="1:11" ht="21" customHeight="1">
      <c r="A8" s="100" t="s">
        <v>39</v>
      </c>
      <c r="B8" s="138" t="s">
        <v>59</v>
      </c>
      <c r="C8" s="138"/>
      <c r="D8" s="138"/>
      <c r="E8" s="138"/>
      <c r="F8" s="95"/>
      <c r="G8" s="100" t="s">
        <v>60</v>
      </c>
      <c r="H8" s="101">
        <v>0.122</v>
      </c>
      <c r="I8" s="102">
        <f>INT(I7*H8)</f>
        <v>0</v>
      </c>
      <c r="J8" s="98"/>
      <c r="K8" s="99"/>
    </row>
    <row r="9" spans="1:11" ht="21" customHeight="1">
      <c r="A9" s="94" t="s">
        <v>34</v>
      </c>
      <c r="B9" s="138" t="s">
        <v>56</v>
      </c>
      <c r="C9" s="138"/>
      <c r="D9" s="138"/>
      <c r="E9" s="138"/>
      <c r="F9" s="95"/>
      <c r="G9" s="134"/>
      <c r="H9" s="135"/>
      <c r="I9" s="102">
        <f>INT(SUM(I10:I18))</f>
        <v>0</v>
      </c>
      <c r="J9" s="139"/>
      <c r="K9" s="140"/>
    </row>
    <row r="10" spans="1:11" ht="21" customHeight="1">
      <c r="A10" s="100" t="s">
        <v>61</v>
      </c>
      <c r="B10" s="138" t="s">
        <v>40</v>
      </c>
      <c r="C10" s="138"/>
      <c r="D10" s="138"/>
      <c r="E10" s="138"/>
      <c r="F10" s="95"/>
      <c r="G10" s="100"/>
      <c r="H10" s="97"/>
      <c r="I10" s="102">
        <f>집계표!J20</f>
        <v>0</v>
      </c>
      <c r="J10" s="143"/>
      <c r="K10" s="144"/>
    </row>
    <row r="11" spans="1:11" ht="21" customHeight="1">
      <c r="A11" s="100" t="s">
        <v>39</v>
      </c>
      <c r="B11" s="138" t="s">
        <v>42</v>
      </c>
      <c r="C11" s="138"/>
      <c r="D11" s="138"/>
      <c r="E11" s="138"/>
      <c r="F11" s="95"/>
      <c r="G11" s="103" t="s">
        <v>30</v>
      </c>
      <c r="H11" s="104">
        <v>3.56E-2</v>
      </c>
      <c r="I11" s="102">
        <f>INT(I6*H11)</f>
        <v>0</v>
      </c>
      <c r="J11" s="145"/>
      <c r="K11" s="146"/>
    </row>
    <row r="12" spans="1:11" ht="21" customHeight="1">
      <c r="A12" s="100" t="s">
        <v>39</v>
      </c>
      <c r="B12" s="138" t="s">
        <v>43</v>
      </c>
      <c r="C12" s="138"/>
      <c r="D12" s="138"/>
      <c r="E12" s="138"/>
      <c r="F12" s="95"/>
      <c r="G12" s="103" t="s">
        <v>30</v>
      </c>
      <c r="H12" s="104">
        <v>1.01E-2</v>
      </c>
      <c r="I12" s="102">
        <f>INT(I6*H12)</f>
        <v>0</v>
      </c>
      <c r="J12" s="145"/>
      <c r="K12" s="147"/>
    </row>
    <row r="13" spans="1:11" ht="21" customHeight="1">
      <c r="A13" s="100" t="s">
        <v>39</v>
      </c>
      <c r="B13" s="138" t="s">
        <v>44</v>
      </c>
      <c r="C13" s="138"/>
      <c r="D13" s="138"/>
      <c r="E13" s="138"/>
      <c r="F13" s="95"/>
      <c r="G13" s="103" t="s">
        <v>65</v>
      </c>
      <c r="H13" s="105">
        <v>3.5450000000000002E-2</v>
      </c>
      <c r="I13" s="102">
        <v>0</v>
      </c>
      <c r="J13" s="145"/>
      <c r="K13" s="147"/>
    </row>
    <row r="14" spans="1:11" ht="21" customHeight="1">
      <c r="A14" s="100" t="s">
        <v>39</v>
      </c>
      <c r="B14" s="138" t="s">
        <v>46</v>
      </c>
      <c r="C14" s="138"/>
      <c r="D14" s="138"/>
      <c r="E14" s="138"/>
      <c r="F14" s="95"/>
      <c r="G14" s="103" t="s">
        <v>65</v>
      </c>
      <c r="H14" s="104">
        <v>4.4999999999999998E-2</v>
      </c>
      <c r="I14" s="102">
        <v>0</v>
      </c>
      <c r="J14" s="145"/>
      <c r="K14" s="147"/>
    </row>
    <row r="15" spans="1:11" ht="21" customHeight="1">
      <c r="A15" s="100" t="s">
        <v>39</v>
      </c>
      <c r="B15" s="138" t="s">
        <v>45</v>
      </c>
      <c r="C15" s="138"/>
      <c r="D15" s="138"/>
      <c r="E15" s="138"/>
      <c r="F15" s="95"/>
      <c r="G15" s="103" t="s">
        <v>31</v>
      </c>
      <c r="H15" s="104">
        <v>0.1295</v>
      </c>
      <c r="I15" s="102">
        <v>0</v>
      </c>
      <c r="J15" s="145"/>
      <c r="K15" s="147"/>
    </row>
    <row r="16" spans="1:11" ht="21" customHeight="1">
      <c r="A16" s="100" t="s">
        <v>39</v>
      </c>
      <c r="B16" s="138" t="s">
        <v>47</v>
      </c>
      <c r="C16" s="138"/>
      <c r="D16" s="138"/>
      <c r="E16" s="138"/>
      <c r="F16" s="95"/>
      <c r="G16" s="103" t="s">
        <v>62</v>
      </c>
      <c r="H16" s="104">
        <v>3.1099999999999999E-2</v>
      </c>
      <c r="I16" s="102">
        <f>INT((I5+I7)*H16)</f>
        <v>0</v>
      </c>
      <c r="J16" s="145"/>
      <c r="K16" s="147"/>
    </row>
    <row r="17" spans="1:11" ht="21" customHeight="1">
      <c r="A17" s="100" t="s">
        <v>39</v>
      </c>
      <c r="B17" s="138" t="s">
        <v>63</v>
      </c>
      <c r="C17" s="138"/>
      <c r="D17" s="138"/>
      <c r="E17" s="138"/>
      <c r="F17" s="95"/>
      <c r="G17" s="103" t="s">
        <v>64</v>
      </c>
      <c r="H17" s="104">
        <v>3.0000000000000001E-3</v>
      </c>
      <c r="I17" s="102">
        <v>0</v>
      </c>
      <c r="J17" s="143"/>
      <c r="K17" s="144"/>
    </row>
    <row r="18" spans="1:11" ht="21" customHeight="1">
      <c r="A18" s="100" t="s">
        <v>39</v>
      </c>
      <c r="B18" s="138" t="s">
        <v>41</v>
      </c>
      <c r="C18" s="138"/>
      <c r="D18" s="138"/>
      <c r="E18" s="138"/>
      <c r="F18" s="95"/>
      <c r="G18" s="103" t="s">
        <v>29</v>
      </c>
      <c r="H18" s="104">
        <v>5.8000000000000003E-2</v>
      </c>
      <c r="I18" s="102">
        <f>INT((I5+I6)*H18)</f>
        <v>0</v>
      </c>
      <c r="J18" s="143"/>
      <c r="K18" s="144"/>
    </row>
    <row r="19" spans="1:11" ht="21" customHeight="1">
      <c r="A19" s="94" t="s">
        <v>35</v>
      </c>
      <c r="B19" s="138" t="s">
        <v>48</v>
      </c>
      <c r="C19" s="138"/>
      <c r="D19" s="138"/>
      <c r="E19" s="138"/>
      <c r="F19" s="95"/>
      <c r="G19" s="103" t="s">
        <v>27</v>
      </c>
      <c r="H19" s="104">
        <v>0.06</v>
      </c>
      <c r="I19" s="102">
        <f>INT((I5+I6+I9)*H19)</f>
        <v>0</v>
      </c>
      <c r="J19" s="139"/>
      <c r="K19" s="140"/>
    </row>
    <row r="20" spans="1:11" ht="21" customHeight="1">
      <c r="A20" s="94" t="s">
        <v>38</v>
      </c>
      <c r="B20" s="138" t="s">
        <v>49</v>
      </c>
      <c r="C20" s="138"/>
      <c r="D20" s="138"/>
      <c r="E20" s="138"/>
      <c r="F20" s="95"/>
      <c r="G20" s="103" t="s">
        <v>28</v>
      </c>
      <c r="H20" s="104">
        <v>9.2499999999999999E-2</v>
      </c>
      <c r="I20" s="102">
        <f>INT((I19+I6+I9)*H20)</f>
        <v>0</v>
      </c>
      <c r="J20" s="139"/>
      <c r="K20" s="140"/>
    </row>
    <row r="21" spans="1:11" ht="21" customHeight="1">
      <c r="A21" s="94" t="s">
        <v>36</v>
      </c>
      <c r="B21" s="138" t="s">
        <v>50</v>
      </c>
      <c r="C21" s="138"/>
      <c r="D21" s="138"/>
      <c r="E21" s="138"/>
      <c r="F21" s="95"/>
      <c r="G21" s="103" t="s">
        <v>7</v>
      </c>
      <c r="H21" s="104"/>
      <c r="I21" s="102">
        <f>INT(I5+I6+I9+I19+I20)</f>
        <v>0</v>
      </c>
      <c r="J21" s="139"/>
      <c r="K21" s="140"/>
    </row>
    <row r="22" spans="1:11" ht="21" customHeight="1">
      <c r="A22" s="94" t="s">
        <v>37</v>
      </c>
      <c r="B22" s="138" t="s">
        <v>51</v>
      </c>
      <c r="C22" s="138"/>
      <c r="D22" s="138"/>
      <c r="E22" s="138"/>
      <c r="F22" s="95"/>
      <c r="G22" s="130"/>
      <c r="H22" s="131"/>
      <c r="I22" s="93">
        <f>ROUNDDOWN(SUM(I21:I21),-5)</f>
        <v>0</v>
      </c>
      <c r="J22" s="141" t="s">
        <v>182</v>
      </c>
      <c r="K22" s="142"/>
    </row>
    <row r="23" spans="1:11" ht="21" customHeight="1">
      <c r="A23" s="85"/>
      <c r="B23" s="85"/>
      <c r="C23" s="85"/>
      <c r="D23" s="85"/>
      <c r="E23" s="85"/>
      <c r="F23" s="85"/>
      <c r="G23" s="85"/>
      <c r="H23" s="85"/>
      <c r="I23" s="86"/>
      <c r="J23" s="86"/>
      <c r="K23" s="106" t="s">
        <v>16</v>
      </c>
    </row>
    <row r="25" spans="1:11" ht="17.25">
      <c r="H25" s="22"/>
    </row>
    <row r="28" spans="1:11">
      <c r="I28" s="19"/>
    </row>
    <row r="29" spans="1:11">
      <c r="I29" s="20"/>
    </row>
  </sheetData>
  <mergeCells count="44">
    <mergeCell ref="B22:E22"/>
    <mergeCell ref="B18:E18"/>
    <mergeCell ref="B11:E11"/>
    <mergeCell ref="B12:E12"/>
    <mergeCell ref="B13:E13"/>
    <mergeCell ref="B15:E15"/>
    <mergeCell ref="B14:E14"/>
    <mergeCell ref="B16:E16"/>
    <mergeCell ref="B19:E19"/>
    <mergeCell ref="B17:E17"/>
    <mergeCell ref="B20:E20"/>
    <mergeCell ref="B21:E21"/>
    <mergeCell ref="A2:B2"/>
    <mergeCell ref="A3:B3"/>
    <mergeCell ref="B5:E5"/>
    <mergeCell ref="B6:E6"/>
    <mergeCell ref="B9:E9"/>
    <mergeCell ref="J21:K21"/>
    <mergeCell ref="J10:K10"/>
    <mergeCell ref="B10:E10"/>
    <mergeCell ref="J16:K16"/>
    <mergeCell ref="J19:K19"/>
    <mergeCell ref="J20:K20"/>
    <mergeCell ref="J12:K12"/>
    <mergeCell ref="J13:K13"/>
    <mergeCell ref="J14:K14"/>
    <mergeCell ref="J17:K17"/>
    <mergeCell ref="J15:K15"/>
    <mergeCell ref="G22:H22"/>
    <mergeCell ref="J4:K4"/>
    <mergeCell ref="G9:H9"/>
    <mergeCell ref="A4:E4"/>
    <mergeCell ref="E3:G3"/>
    <mergeCell ref="G4:H4"/>
    <mergeCell ref="G5:H5"/>
    <mergeCell ref="G6:H6"/>
    <mergeCell ref="B7:E7"/>
    <mergeCell ref="B8:E8"/>
    <mergeCell ref="J5:K5"/>
    <mergeCell ref="J6:K6"/>
    <mergeCell ref="J9:K9"/>
    <mergeCell ref="J22:K22"/>
    <mergeCell ref="J18:K18"/>
    <mergeCell ref="J11:K11"/>
  </mergeCells>
  <phoneticPr fontId="3" type="noConversion"/>
  <printOptions horizontalCentered="1"/>
  <pageMargins left="0.74803149606299213" right="0.74803149606299213" top="0.74803149606299213" bottom="0.74803149606299213" header="0.51181102362204722" footer="0.51181102362204722"/>
  <pageSetup paperSize="9" scale="87" orientation="landscape" r:id="rId1"/>
  <headerFooter alignWithMargins="0"/>
  <ignoredErrors>
    <ignoredError sqref="A9 A19:A21 A5: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BreakPreview" zoomScale="130" zoomScaleNormal="100" zoomScaleSheetLayoutView="130" workbookViewId="0">
      <pane ySplit="4" topLeftCell="A5" activePane="bottomLeft" state="frozen"/>
      <selection activeCell="M7" sqref="M7"/>
      <selection pane="bottomLeft" activeCell="A15" sqref="A15"/>
    </sheetView>
  </sheetViews>
  <sheetFormatPr defaultColWidth="8.77734375" defaultRowHeight="10.5"/>
  <cols>
    <col min="1" max="1" width="14" style="12" customWidth="1"/>
    <col min="2" max="2" width="13.44140625" style="7" customWidth="1"/>
    <col min="3" max="3" width="5.109375" style="5" customWidth="1"/>
    <col min="4" max="4" width="6.109375" style="21" customWidth="1"/>
    <col min="5" max="5" width="8.77734375" style="10" customWidth="1"/>
    <col min="6" max="6" width="10.109375" style="10" customWidth="1"/>
    <col min="7" max="7" width="8.77734375" style="6" customWidth="1"/>
    <col min="8" max="8" width="10.109375" style="8" customWidth="1"/>
    <col min="9" max="9" width="8.77734375" style="6" customWidth="1"/>
    <col min="10" max="10" width="10.109375" style="6" customWidth="1"/>
    <col min="11" max="11" width="12.21875" style="13" customWidth="1"/>
    <col min="12" max="12" width="10.77734375" style="10" customWidth="1"/>
    <col min="13" max="13" width="2.77734375" style="5" customWidth="1"/>
    <col min="14" max="14" width="3" style="5" customWidth="1"/>
    <col min="15" max="15" width="8.77734375" style="110"/>
    <col min="16" max="16384" width="8.77734375" style="5"/>
  </cols>
  <sheetData>
    <row r="1" spans="1:15" ht="42.75" customHeight="1">
      <c r="A1" s="37" t="s">
        <v>75</v>
      </c>
      <c r="B1" s="38"/>
      <c r="C1" s="39"/>
      <c r="D1" s="40"/>
      <c r="E1" s="41"/>
      <c r="F1" s="42"/>
      <c r="G1" s="38"/>
      <c r="H1" s="43"/>
      <c r="I1" s="38"/>
      <c r="J1" s="38"/>
      <c r="K1" s="44"/>
      <c r="L1" s="45"/>
      <c r="M1" s="39"/>
      <c r="N1" s="4"/>
    </row>
    <row r="2" spans="1:15" s="17" customFormat="1" ht="27.75" customHeight="1">
      <c r="A2" s="46" t="s">
        <v>23</v>
      </c>
      <c r="B2" s="47" t="str">
        <f>표지!C8</f>
        <v xml:space="preserve"> 삼성라이온즈파크 스윗박스 리모델링 공사</v>
      </c>
      <c r="C2" s="48"/>
      <c r="D2" s="49"/>
      <c r="E2" s="50"/>
      <c r="F2" s="50"/>
      <c r="G2" s="50"/>
      <c r="H2" s="50"/>
      <c r="I2" s="51"/>
      <c r="J2" s="51"/>
      <c r="K2" s="52"/>
      <c r="L2" s="50"/>
      <c r="M2" s="48"/>
      <c r="N2" s="4"/>
      <c r="O2" s="3"/>
    </row>
    <row r="3" spans="1:15" s="9" customFormat="1" ht="20.100000000000001" customHeight="1">
      <c r="A3" s="155" t="s">
        <v>8</v>
      </c>
      <c r="B3" s="156" t="s">
        <v>9</v>
      </c>
      <c r="C3" s="155" t="s">
        <v>10</v>
      </c>
      <c r="D3" s="157" t="s">
        <v>11</v>
      </c>
      <c r="E3" s="154" t="s">
        <v>12</v>
      </c>
      <c r="F3" s="154"/>
      <c r="G3" s="154" t="s">
        <v>13</v>
      </c>
      <c r="H3" s="154"/>
      <c r="I3" s="154" t="s">
        <v>25</v>
      </c>
      <c r="J3" s="154"/>
      <c r="K3" s="154" t="s">
        <v>14</v>
      </c>
      <c r="L3" s="154"/>
      <c r="M3" s="154" t="s">
        <v>26</v>
      </c>
      <c r="N3" s="11"/>
      <c r="O3" s="111"/>
    </row>
    <row r="4" spans="1:15" s="9" customFormat="1" ht="20.100000000000001" customHeight="1">
      <c r="A4" s="155"/>
      <c r="B4" s="156"/>
      <c r="C4" s="155"/>
      <c r="D4" s="157"/>
      <c r="E4" s="54" t="s">
        <v>4</v>
      </c>
      <c r="F4" s="54" t="s">
        <v>15</v>
      </c>
      <c r="G4" s="54" t="s">
        <v>4</v>
      </c>
      <c r="H4" s="54" t="s">
        <v>15</v>
      </c>
      <c r="I4" s="53" t="s">
        <v>4</v>
      </c>
      <c r="J4" s="53" t="s">
        <v>15</v>
      </c>
      <c r="K4" s="53" t="s">
        <v>4</v>
      </c>
      <c r="L4" s="53" t="s">
        <v>15</v>
      </c>
      <c r="M4" s="155"/>
      <c r="N4" s="11"/>
      <c r="O4" s="111"/>
    </row>
    <row r="5" spans="1:15" s="9" customFormat="1" ht="24.95" customHeight="1">
      <c r="A5" s="55" t="str">
        <f>표지!C8</f>
        <v xml:space="preserve"> 삼성라이온즈파크 스윗박스 리모델링 공사</v>
      </c>
      <c r="B5" s="56"/>
      <c r="C5" s="57"/>
      <c r="D5" s="58"/>
      <c r="E5" s="59"/>
      <c r="F5" s="59"/>
      <c r="G5" s="59"/>
      <c r="H5" s="59"/>
      <c r="I5" s="59"/>
      <c r="J5" s="59"/>
      <c r="K5" s="60"/>
      <c r="L5" s="59"/>
      <c r="M5" s="61"/>
      <c r="O5" s="111"/>
    </row>
    <row r="6" spans="1:15" s="9" customFormat="1" ht="24.95" customHeight="1">
      <c r="A6" s="150" t="str">
        <f>내역서!A5</f>
        <v>1. 스윗박스 A-TYPE 조성공사</v>
      </c>
      <c r="B6" s="151"/>
      <c r="C6" s="57" t="s">
        <v>142</v>
      </c>
      <c r="D6" s="58">
        <v>22</v>
      </c>
      <c r="E6" s="59">
        <f>내역서!F62</f>
        <v>0</v>
      </c>
      <c r="F6" s="59">
        <f>INT(D6*E6)</f>
        <v>0</v>
      </c>
      <c r="G6" s="59">
        <f>내역서!H62</f>
        <v>0</v>
      </c>
      <c r="H6" s="59">
        <f>INT(D6*G6)</f>
        <v>0</v>
      </c>
      <c r="I6" s="59">
        <f>내역서!J62</f>
        <v>0</v>
      </c>
      <c r="J6" s="59">
        <f>INT(D6*I6)</f>
        <v>0</v>
      </c>
      <c r="K6" s="60">
        <f>E6+G6+I6</f>
        <v>0</v>
      </c>
      <c r="L6" s="59">
        <f>F6+H6+J6</f>
        <v>0</v>
      </c>
      <c r="M6" s="61"/>
      <c r="O6" s="111"/>
    </row>
    <row r="7" spans="1:15" s="9" customFormat="1" ht="24.95" customHeight="1">
      <c r="A7" s="150" t="str">
        <f>내역서!A63</f>
        <v>2. 스윗박스 B-TYPE 조성공사</v>
      </c>
      <c r="B7" s="151"/>
      <c r="C7" s="57" t="s">
        <v>142</v>
      </c>
      <c r="D7" s="58">
        <v>4</v>
      </c>
      <c r="E7" s="59">
        <f>내역서!F125</f>
        <v>0</v>
      </c>
      <c r="F7" s="59">
        <f t="shared" ref="F7:F11" si="0">INT(D7*E7)</f>
        <v>0</v>
      </c>
      <c r="G7" s="59">
        <f>내역서!H125</f>
        <v>0</v>
      </c>
      <c r="H7" s="59">
        <f t="shared" ref="H7:H10" si="1">INT(D7*G7)</f>
        <v>0</v>
      </c>
      <c r="I7" s="59">
        <f>내역서!J125</f>
        <v>0</v>
      </c>
      <c r="J7" s="59">
        <f t="shared" ref="J7:J11" si="2">INT(D7*I7)</f>
        <v>0</v>
      </c>
      <c r="K7" s="60">
        <f t="shared" ref="K7:K9" si="3">E7+G7+I7</f>
        <v>0</v>
      </c>
      <c r="L7" s="59">
        <f t="shared" ref="L7:L9" si="4">F7+H7+J7</f>
        <v>0</v>
      </c>
      <c r="M7" s="61"/>
      <c r="O7" s="111"/>
    </row>
    <row r="8" spans="1:15" s="9" customFormat="1" ht="24.95" customHeight="1">
      <c r="A8" s="150" t="str">
        <f>내역서!A126</f>
        <v>3. 스윗박스 C-TYPE 조성공사</v>
      </c>
      <c r="B8" s="151"/>
      <c r="C8" s="57" t="s">
        <v>142</v>
      </c>
      <c r="D8" s="58">
        <v>4</v>
      </c>
      <c r="E8" s="59">
        <f>내역서!F188</f>
        <v>0</v>
      </c>
      <c r="F8" s="59">
        <f t="shared" si="0"/>
        <v>0</v>
      </c>
      <c r="G8" s="59">
        <f>내역서!H188</f>
        <v>0</v>
      </c>
      <c r="H8" s="59">
        <f t="shared" si="1"/>
        <v>0</v>
      </c>
      <c r="I8" s="59">
        <f>내역서!J188</f>
        <v>0</v>
      </c>
      <c r="J8" s="59">
        <f t="shared" si="2"/>
        <v>0</v>
      </c>
      <c r="K8" s="60">
        <f t="shared" si="3"/>
        <v>0</v>
      </c>
      <c r="L8" s="59">
        <f>F8+H8+J8</f>
        <v>0</v>
      </c>
      <c r="M8" s="61"/>
      <c r="O8" s="111"/>
    </row>
    <row r="9" spans="1:15" s="9" customFormat="1" ht="24.95" customHeight="1">
      <c r="A9" s="150" t="str">
        <f>내역서!A189</f>
        <v>4. 스윗박스 복도 조성공사</v>
      </c>
      <c r="B9" s="151"/>
      <c r="C9" s="57" t="s">
        <v>142</v>
      </c>
      <c r="D9" s="58">
        <v>1</v>
      </c>
      <c r="E9" s="59">
        <f>내역서!F230</f>
        <v>0</v>
      </c>
      <c r="F9" s="59">
        <f t="shared" si="0"/>
        <v>0</v>
      </c>
      <c r="G9" s="59">
        <f>내역서!H230</f>
        <v>0</v>
      </c>
      <c r="H9" s="59">
        <f t="shared" si="1"/>
        <v>0</v>
      </c>
      <c r="I9" s="59">
        <f>내역서!J230</f>
        <v>0</v>
      </c>
      <c r="J9" s="59">
        <f t="shared" si="2"/>
        <v>0</v>
      </c>
      <c r="K9" s="60">
        <f t="shared" si="3"/>
        <v>0</v>
      </c>
      <c r="L9" s="59">
        <f t="shared" si="4"/>
        <v>0</v>
      </c>
      <c r="M9" s="61"/>
      <c r="O9" s="111"/>
    </row>
    <row r="10" spans="1:15" s="9" customFormat="1" ht="24.95" customHeight="1">
      <c r="A10" s="150" t="str">
        <f>내역서!A231</f>
        <v>5. 스윗박스 외부테라스 조성공사</v>
      </c>
      <c r="B10" s="151"/>
      <c r="C10" s="57" t="s">
        <v>142</v>
      </c>
      <c r="D10" s="58">
        <v>1</v>
      </c>
      <c r="E10" s="59">
        <f>내역서!F244</f>
        <v>0</v>
      </c>
      <c r="F10" s="59">
        <f t="shared" si="0"/>
        <v>0</v>
      </c>
      <c r="G10" s="59">
        <f>내역서!H244</f>
        <v>0</v>
      </c>
      <c r="H10" s="59">
        <f t="shared" si="1"/>
        <v>0</v>
      </c>
      <c r="I10" s="59">
        <f>내역서!J244</f>
        <v>0</v>
      </c>
      <c r="J10" s="59">
        <f t="shared" si="2"/>
        <v>0</v>
      </c>
      <c r="K10" s="60">
        <f t="shared" ref="K10" si="5">E10+G10+I10</f>
        <v>0</v>
      </c>
      <c r="L10" s="59">
        <f t="shared" ref="L10:L11" si="6">F10+H10+J10</f>
        <v>0</v>
      </c>
      <c r="M10" s="61"/>
      <c r="O10" s="111"/>
    </row>
    <row r="11" spans="1:15" s="9" customFormat="1" ht="24.95" customHeight="1">
      <c r="A11" s="150" t="s">
        <v>224</v>
      </c>
      <c r="B11" s="151"/>
      <c r="C11" s="57" t="s">
        <v>225</v>
      </c>
      <c r="D11" s="58">
        <v>1</v>
      </c>
      <c r="E11" s="59">
        <f>내역서!F252</f>
        <v>0</v>
      </c>
      <c r="F11" s="59">
        <f t="shared" si="0"/>
        <v>0</v>
      </c>
      <c r="G11" s="59">
        <f>내역서!H252</f>
        <v>0</v>
      </c>
      <c r="H11" s="59"/>
      <c r="I11" s="59">
        <f>내역서!J252</f>
        <v>0</v>
      </c>
      <c r="J11" s="59">
        <f t="shared" si="2"/>
        <v>0</v>
      </c>
      <c r="K11" s="60">
        <f>내역서!L252</f>
        <v>0</v>
      </c>
      <c r="L11" s="59">
        <f t="shared" si="6"/>
        <v>0</v>
      </c>
      <c r="M11" s="61"/>
      <c r="O11" s="111"/>
    </row>
    <row r="12" spans="1:15" s="9" customFormat="1" ht="24.95" customHeight="1">
      <c r="A12" s="150"/>
      <c r="B12" s="151"/>
      <c r="C12" s="57"/>
      <c r="D12" s="58"/>
      <c r="E12" s="59"/>
      <c r="F12" s="59"/>
      <c r="G12" s="59"/>
      <c r="H12" s="59"/>
      <c r="I12" s="59"/>
      <c r="J12" s="59"/>
      <c r="K12" s="60"/>
      <c r="L12" s="59"/>
      <c r="M12" s="61"/>
      <c r="O12" s="111"/>
    </row>
    <row r="13" spans="1:15" s="9" customFormat="1" ht="24.95" customHeight="1">
      <c r="A13" s="62" t="s">
        <v>174</v>
      </c>
      <c r="B13" s="63"/>
      <c r="C13" s="57"/>
      <c r="D13" s="58"/>
      <c r="E13" s="59"/>
      <c r="F13" s="59"/>
      <c r="G13" s="59"/>
      <c r="H13" s="59"/>
      <c r="I13" s="59"/>
      <c r="J13" s="59"/>
      <c r="K13" s="60"/>
      <c r="L13" s="59"/>
      <c r="M13" s="57"/>
      <c r="N13" s="11"/>
      <c r="O13" s="111"/>
    </row>
    <row r="14" spans="1:15" s="9" customFormat="1" ht="24.95" customHeight="1">
      <c r="A14" s="62" t="s">
        <v>141</v>
      </c>
      <c r="B14" s="63"/>
      <c r="C14" s="57"/>
      <c r="D14" s="58"/>
      <c r="E14" s="59"/>
      <c r="F14" s="59"/>
      <c r="G14" s="59"/>
      <c r="H14" s="59"/>
      <c r="I14" s="59"/>
      <c r="J14" s="59"/>
      <c r="K14" s="60"/>
      <c r="L14" s="59"/>
      <c r="M14" s="57"/>
      <c r="N14" s="11"/>
      <c r="O14" s="111"/>
    </row>
    <row r="15" spans="1:15" s="9" customFormat="1" ht="24.95" customHeight="1">
      <c r="A15" s="62" t="s">
        <v>226</v>
      </c>
      <c r="B15" s="63"/>
      <c r="C15" s="57"/>
      <c r="D15" s="58"/>
      <c r="E15" s="59"/>
      <c r="F15" s="59"/>
      <c r="G15" s="59"/>
      <c r="H15" s="59"/>
      <c r="I15" s="59"/>
      <c r="J15" s="59"/>
      <c r="K15" s="60"/>
      <c r="L15" s="59"/>
      <c r="M15" s="57"/>
      <c r="N15" s="11"/>
      <c r="O15" s="111"/>
    </row>
    <row r="16" spans="1:15" s="9" customFormat="1" ht="24.95" customHeight="1">
      <c r="A16" s="62" t="s">
        <v>143</v>
      </c>
      <c r="B16" s="63"/>
      <c r="C16" s="57"/>
      <c r="D16" s="58"/>
      <c r="E16" s="59"/>
      <c r="F16" s="59"/>
      <c r="G16" s="59"/>
      <c r="H16" s="59"/>
      <c r="I16" s="59"/>
      <c r="J16" s="59"/>
      <c r="K16" s="60"/>
      <c r="L16" s="59"/>
      <c r="M16" s="57"/>
      <c r="N16" s="11"/>
      <c r="O16" s="111"/>
    </row>
    <row r="17" spans="1:15" s="9" customFormat="1" ht="24.95" customHeight="1">
      <c r="A17" s="62" t="s">
        <v>175</v>
      </c>
      <c r="B17" s="63"/>
      <c r="C17" s="57"/>
      <c r="D17" s="58"/>
      <c r="E17" s="59"/>
      <c r="F17" s="59"/>
      <c r="G17" s="59"/>
      <c r="H17" s="59"/>
      <c r="I17" s="59"/>
      <c r="J17" s="59"/>
      <c r="K17" s="60"/>
      <c r="L17" s="59"/>
      <c r="M17" s="57"/>
      <c r="N17" s="11"/>
      <c r="O17" s="111"/>
    </row>
    <row r="18" spans="1:15" s="9" customFormat="1" ht="24.95" customHeight="1">
      <c r="A18" s="150"/>
      <c r="B18" s="151"/>
      <c r="C18" s="57"/>
      <c r="D18" s="58"/>
      <c r="E18" s="59"/>
      <c r="F18" s="59"/>
      <c r="G18" s="59"/>
      <c r="H18" s="59"/>
      <c r="I18" s="59"/>
      <c r="J18" s="59"/>
      <c r="K18" s="60"/>
      <c r="L18" s="59"/>
      <c r="M18" s="57"/>
      <c r="N18" s="11"/>
      <c r="O18" s="111"/>
    </row>
    <row r="19" spans="1:15" s="9" customFormat="1" ht="24.95" customHeight="1">
      <c r="A19" s="150"/>
      <c r="B19" s="151"/>
      <c r="C19" s="57"/>
      <c r="D19" s="58"/>
      <c r="E19" s="59"/>
      <c r="F19" s="59"/>
      <c r="G19" s="59"/>
      <c r="H19" s="64"/>
      <c r="I19" s="59"/>
      <c r="J19" s="59"/>
      <c r="K19" s="60"/>
      <c r="L19" s="59"/>
      <c r="M19" s="57"/>
      <c r="N19" s="11"/>
      <c r="O19" s="111"/>
    </row>
    <row r="20" spans="1:15" s="11" customFormat="1" ht="24.95" customHeight="1">
      <c r="A20" s="152" t="s">
        <v>5</v>
      </c>
      <c r="B20" s="153"/>
      <c r="C20" s="65"/>
      <c r="D20" s="58"/>
      <c r="E20" s="59"/>
      <c r="F20" s="59">
        <f>INT(SUM(F5:F19))</f>
        <v>0</v>
      </c>
      <c r="G20" s="59"/>
      <c r="H20" s="59">
        <f>INT(SUM(H5:H19))</f>
        <v>0</v>
      </c>
      <c r="I20" s="59"/>
      <c r="J20" s="59">
        <f>INT(SUM(J5:J19))</f>
        <v>0</v>
      </c>
      <c r="K20" s="60"/>
      <c r="L20" s="59">
        <f>INT(SUM(L5:L19))</f>
        <v>0</v>
      </c>
      <c r="M20" s="65"/>
      <c r="N20" s="18"/>
      <c r="O20" s="112"/>
    </row>
    <row r="23" spans="1:15">
      <c r="L23" s="115"/>
    </row>
  </sheetData>
  <mergeCells count="19">
    <mergeCell ref="A6:B6"/>
    <mergeCell ref="A7:B7"/>
    <mergeCell ref="A8:B8"/>
    <mergeCell ref="A9:B9"/>
    <mergeCell ref="A10:B10"/>
    <mergeCell ref="M3:M4"/>
    <mergeCell ref="A3:A4"/>
    <mergeCell ref="B3:B4"/>
    <mergeCell ref="D3:D4"/>
    <mergeCell ref="C3:C4"/>
    <mergeCell ref="K3:L3"/>
    <mergeCell ref="E3:F3"/>
    <mergeCell ref="G3:H3"/>
    <mergeCell ref="I3:J3"/>
    <mergeCell ref="A19:B19"/>
    <mergeCell ref="A20:B20"/>
    <mergeCell ref="A11:B11"/>
    <mergeCell ref="A12:B12"/>
    <mergeCell ref="A18:B18"/>
  </mergeCells>
  <phoneticPr fontId="3" type="noConversion"/>
  <printOptions horizontalCentered="1"/>
  <pageMargins left="0.47244094488188981" right="0.31496062992125984" top="0.74803149606299213" bottom="0.51181102362204722" header="0.51181102362204722" footer="0.31496062992125984"/>
  <pageSetup paperSize="9" scale="99" orientation="landscape" r:id="rId1"/>
  <headerFooter alignWithMargins="0">
    <oddFooter>&amp;C&amp;"굴림체,보통"&amp;8&amp;P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9"/>
  <sheetViews>
    <sheetView view="pageBreakPreview" zoomScaleNormal="100" zoomScaleSheetLayoutView="100" workbookViewId="0">
      <pane ySplit="4" topLeftCell="A5" activePane="bottomLeft" state="frozen"/>
      <selection pane="bottomLeft" activeCell="P246" sqref="P246"/>
    </sheetView>
  </sheetViews>
  <sheetFormatPr defaultColWidth="8.77734375" defaultRowHeight="10.5"/>
  <cols>
    <col min="1" max="1" width="14" style="12" customWidth="1"/>
    <col min="2" max="2" width="13.44140625" style="7" customWidth="1"/>
    <col min="3" max="3" width="5.109375" style="5" customWidth="1"/>
    <col min="4" max="4" width="6.109375" style="21" customWidth="1"/>
    <col min="5" max="5" width="8.77734375" style="10" customWidth="1"/>
    <col min="6" max="6" width="10.109375" style="10" customWidth="1"/>
    <col min="7" max="7" width="8.77734375" style="6" customWidth="1"/>
    <col min="8" max="8" width="10.109375" style="8" customWidth="1"/>
    <col min="9" max="9" width="8.77734375" style="6" customWidth="1"/>
    <col min="10" max="10" width="10.109375" style="6" customWidth="1"/>
    <col min="11" max="11" width="9.77734375" style="13" customWidth="1"/>
    <col min="12" max="12" width="10.77734375" style="10" customWidth="1"/>
    <col min="13" max="13" width="5.109375" style="5" customWidth="1"/>
    <col min="14" max="16384" width="8.77734375" style="5"/>
  </cols>
  <sheetData>
    <row r="1" spans="1:13" ht="42.75" customHeight="1">
      <c r="A1" s="37" t="s">
        <v>78</v>
      </c>
      <c r="B1" s="38"/>
      <c r="C1" s="39"/>
      <c r="D1" s="40"/>
      <c r="E1" s="41"/>
      <c r="F1" s="42"/>
      <c r="G1" s="38"/>
      <c r="H1" s="43"/>
      <c r="I1" s="38"/>
      <c r="J1" s="38"/>
      <c r="K1" s="44"/>
      <c r="L1" s="45"/>
      <c r="M1" s="39"/>
    </row>
    <row r="2" spans="1:13" s="17" customFormat="1" ht="27.75" customHeight="1">
      <c r="A2" s="46" t="s">
        <v>23</v>
      </c>
      <c r="B2" s="47" t="str">
        <f>표지!C8</f>
        <v xml:space="preserve"> 삼성라이온즈파크 스윗박스 리모델링 공사</v>
      </c>
      <c r="C2" s="48"/>
      <c r="D2" s="49"/>
      <c r="E2" s="50"/>
      <c r="F2" s="50"/>
      <c r="G2" s="50"/>
      <c r="H2" s="50"/>
      <c r="I2" s="51"/>
      <c r="J2" s="51"/>
      <c r="K2" s="52"/>
      <c r="L2" s="50"/>
      <c r="M2" s="48"/>
    </row>
    <row r="3" spans="1:13" s="9" customFormat="1" ht="20.100000000000001" customHeight="1">
      <c r="A3" s="155" t="s">
        <v>8</v>
      </c>
      <c r="B3" s="156" t="s">
        <v>9</v>
      </c>
      <c r="C3" s="155" t="s">
        <v>10</v>
      </c>
      <c r="D3" s="157" t="s">
        <v>11</v>
      </c>
      <c r="E3" s="154" t="s">
        <v>12</v>
      </c>
      <c r="F3" s="154"/>
      <c r="G3" s="154" t="s">
        <v>13</v>
      </c>
      <c r="H3" s="154"/>
      <c r="I3" s="154" t="s">
        <v>25</v>
      </c>
      <c r="J3" s="154"/>
      <c r="K3" s="154" t="s">
        <v>14</v>
      </c>
      <c r="L3" s="154"/>
      <c r="M3" s="154" t="s">
        <v>26</v>
      </c>
    </row>
    <row r="4" spans="1:13" s="9" customFormat="1" ht="20.100000000000001" customHeight="1">
      <c r="A4" s="155"/>
      <c r="B4" s="156"/>
      <c r="C4" s="155"/>
      <c r="D4" s="157"/>
      <c r="E4" s="54" t="s">
        <v>4</v>
      </c>
      <c r="F4" s="54" t="s">
        <v>15</v>
      </c>
      <c r="G4" s="54" t="s">
        <v>4</v>
      </c>
      <c r="H4" s="54" t="s">
        <v>15</v>
      </c>
      <c r="I4" s="53" t="s">
        <v>4</v>
      </c>
      <c r="J4" s="53" t="s">
        <v>15</v>
      </c>
      <c r="K4" s="53" t="s">
        <v>4</v>
      </c>
      <c r="L4" s="53" t="s">
        <v>15</v>
      </c>
      <c r="M4" s="155"/>
    </row>
    <row r="5" spans="1:13" s="9" customFormat="1" ht="24.95" customHeight="1">
      <c r="A5" s="66" t="s">
        <v>85</v>
      </c>
      <c r="B5" s="67"/>
      <c r="C5" s="68"/>
      <c r="D5" s="69"/>
      <c r="E5" s="70"/>
      <c r="F5" s="70"/>
      <c r="G5" s="70"/>
      <c r="H5" s="70"/>
      <c r="I5" s="70"/>
      <c r="J5" s="70"/>
      <c r="K5" s="70"/>
      <c r="L5" s="70"/>
      <c r="M5" s="70"/>
    </row>
    <row r="6" spans="1:13" s="9" customFormat="1" ht="24.95" customHeight="1">
      <c r="A6" s="113" t="s">
        <v>86</v>
      </c>
      <c r="B6" s="78"/>
      <c r="C6" s="68"/>
      <c r="D6" s="73"/>
      <c r="E6" s="74"/>
      <c r="F6" s="74"/>
      <c r="G6" s="74"/>
      <c r="H6" s="74"/>
      <c r="I6" s="74"/>
      <c r="J6" s="74"/>
      <c r="K6" s="75"/>
      <c r="L6" s="75"/>
      <c r="M6" s="72"/>
    </row>
    <row r="7" spans="1:13" s="9" customFormat="1" ht="24.95" customHeight="1">
      <c r="A7" s="114" t="s">
        <v>83</v>
      </c>
      <c r="B7" s="78" t="s">
        <v>84</v>
      </c>
      <c r="C7" s="68" t="s">
        <v>24</v>
      </c>
      <c r="D7" s="73">
        <v>1</v>
      </c>
      <c r="E7" s="74"/>
      <c r="F7" s="74">
        <f t="shared" ref="F7" si="0">INT(D7*E7)</f>
        <v>0</v>
      </c>
      <c r="G7" s="74"/>
      <c r="H7" s="74">
        <f t="shared" ref="H7" si="1">INT(D7*G7)</f>
        <v>0</v>
      </c>
      <c r="I7" s="74">
        <v>0</v>
      </c>
      <c r="J7" s="74"/>
      <c r="K7" s="75">
        <f t="shared" ref="K7" si="2">E7+G7+I7</f>
        <v>0</v>
      </c>
      <c r="L7" s="75">
        <f t="shared" ref="L7" si="3">F7+H7+J7</f>
        <v>0</v>
      </c>
      <c r="M7" s="72"/>
    </row>
    <row r="8" spans="1:13" s="9" customFormat="1" ht="24.95" customHeight="1">
      <c r="A8" s="77" t="s">
        <v>80</v>
      </c>
      <c r="B8" s="72" t="s">
        <v>69</v>
      </c>
      <c r="C8" s="68" t="s">
        <v>70</v>
      </c>
      <c r="D8" s="73">
        <v>1</v>
      </c>
      <c r="E8" s="74"/>
      <c r="F8" s="74">
        <f t="shared" ref="F8:F12" si="4">INT(D8*E8)</f>
        <v>0</v>
      </c>
      <c r="G8" s="74"/>
      <c r="H8" s="74">
        <f t="shared" ref="H8:H12" si="5">INT(D8*G8)</f>
        <v>0</v>
      </c>
      <c r="I8" s="74">
        <v>0</v>
      </c>
      <c r="J8" s="74"/>
      <c r="K8" s="75">
        <f t="shared" ref="K8:L12" si="6">E8+G8+I8</f>
        <v>0</v>
      </c>
      <c r="L8" s="75">
        <f t="shared" si="6"/>
        <v>0</v>
      </c>
      <c r="M8" s="72"/>
    </row>
    <row r="9" spans="1:13" s="9" customFormat="1" ht="24.95" customHeight="1">
      <c r="A9" s="71" t="s">
        <v>81</v>
      </c>
      <c r="B9" s="72" t="s">
        <v>69</v>
      </c>
      <c r="C9" s="68" t="s">
        <v>70</v>
      </c>
      <c r="D9" s="73">
        <v>1</v>
      </c>
      <c r="E9" s="74"/>
      <c r="F9" s="74">
        <f t="shared" si="4"/>
        <v>0</v>
      </c>
      <c r="G9" s="74"/>
      <c r="H9" s="74">
        <f t="shared" si="5"/>
        <v>0</v>
      </c>
      <c r="I9" s="74">
        <v>0</v>
      </c>
      <c r="J9" s="74"/>
      <c r="K9" s="75">
        <f t="shared" si="6"/>
        <v>0</v>
      </c>
      <c r="L9" s="75">
        <f t="shared" si="6"/>
        <v>0</v>
      </c>
      <c r="M9" s="72"/>
    </row>
    <row r="10" spans="1:13" s="9" customFormat="1" ht="24.95" customHeight="1">
      <c r="A10" s="71" t="s">
        <v>82</v>
      </c>
      <c r="B10" s="72" t="s">
        <v>69</v>
      </c>
      <c r="C10" s="68" t="s">
        <v>70</v>
      </c>
      <c r="D10" s="73">
        <v>1</v>
      </c>
      <c r="E10" s="74"/>
      <c r="F10" s="74">
        <f t="shared" si="4"/>
        <v>0</v>
      </c>
      <c r="G10" s="74"/>
      <c r="H10" s="74">
        <f t="shared" si="5"/>
        <v>0</v>
      </c>
      <c r="I10" s="74">
        <v>0</v>
      </c>
      <c r="J10" s="74"/>
      <c r="K10" s="75">
        <f t="shared" si="6"/>
        <v>0</v>
      </c>
      <c r="L10" s="75">
        <f t="shared" si="6"/>
        <v>0</v>
      </c>
      <c r="M10" s="72"/>
    </row>
    <row r="11" spans="1:13" s="9" customFormat="1" ht="24.95" customHeight="1">
      <c r="A11" s="71" t="s">
        <v>87</v>
      </c>
      <c r="B11" s="79" t="s">
        <v>88</v>
      </c>
      <c r="C11" s="68" t="s">
        <v>24</v>
      </c>
      <c r="D11" s="73">
        <v>1</v>
      </c>
      <c r="E11" s="74"/>
      <c r="F11" s="74">
        <f t="shared" si="4"/>
        <v>0</v>
      </c>
      <c r="G11" s="74"/>
      <c r="H11" s="74">
        <f t="shared" si="5"/>
        <v>0</v>
      </c>
      <c r="I11" s="74">
        <v>0</v>
      </c>
      <c r="J11" s="74"/>
      <c r="K11" s="75">
        <f t="shared" si="6"/>
        <v>0</v>
      </c>
      <c r="L11" s="75">
        <f t="shared" si="6"/>
        <v>0</v>
      </c>
      <c r="M11" s="72"/>
    </row>
    <row r="12" spans="1:13" s="9" customFormat="1" ht="24.95" customHeight="1">
      <c r="A12" s="71" t="s">
        <v>89</v>
      </c>
      <c r="B12" s="79" t="s">
        <v>90</v>
      </c>
      <c r="C12" s="72" t="s">
        <v>24</v>
      </c>
      <c r="D12" s="73">
        <v>1</v>
      </c>
      <c r="E12" s="74"/>
      <c r="F12" s="74">
        <f t="shared" si="4"/>
        <v>0</v>
      </c>
      <c r="G12" s="74"/>
      <c r="H12" s="74">
        <f t="shared" si="5"/>
        <v>0</v>
      </c>
      <c r="I12" s="74">
        <v>0</v>
      </c>
      <c r="J12" s="74"/>
      <c r="K12" s="75">
        <f t="shared" si="6"/>
        <v>0</v>
      </c>
      <c r="L12" s="75">
        <f t="shared" si="6"/>
        <v>0</v>
      </c>
      <c r="M12" s="72"/>
    </row>
    <row r="13" spans="1:13" s="9" customFormat="1" ht="24.95" customHeight="1">
      <c r="A13" s="71" t="s">
        <v>91</v>
      </c>
      <c r="B13" s="72" t="s">
        <v>69</v>
      </c>
      <c r="C13" s="72" t="s">
        <v>70</v>
      </c>
      <c r="D13" s="73">
        <v>1</v>
      </c>
      <c r="E13" s="74"/>
      <c r="F13" s="74">
        <f t="shared" ref="F13:F32" si="7">INT(D13*E13)</f>
        <v>0</v>
      </c>
      <c r="G13" s="74"/>
      <c r="H13" s="74">
        <f t="shared" ref="H13:H32" si="8">INT(D13*G13)</f>
        <v>0</v>
      </c>
      <c r="I13" s="74">
        <v>0</v>
      </c>
      <c r="J13" s="74"/>
      <c r="K13" s="75">
        <f t="shared" ref="K13:K32" si="9">E13+G13+I13</f>
        <v>0</v>
      </c>
      <c r="L13" s="75">
        <f t="shared" ref="L13:L32" si="10">F13+H13+J13</f>
        <v>0</v>
      </c>
      <c r="M13" s="72"/>
    </row>
    <row r="14" spans="1:13" s="9" customFormat="1" ht="24.95" customHeight="1">
      <c r="A14" s="71" t="s">
        <v>92</v>
      </c>
      <c r="B14" s="72" t="s">
        <v>76</v>
      </c>
      <c r="C14" s="72" t="s">
        <v>72</v>
      </c>
      <c r="D14" s="73">
        <v>1</v>
      </c>
      <c r="E14" s="74"/>
      <c r="F14" s="74">
        <f t="shared" si="7"/>
        <v>0</v>
      </c>
      <c r="G14" s="74"/>
      <c r="H14" s="74">
        <f t="shared" si="8"/>
        <v>0</v>
      </c>
      <c r="I14" s="74"/>
      <c r="J14" s="74"/>
      <c r="K14" s="75">
        <f t="shared" si="9"/>
        <v>0</v>
      </c>
      <c r="L14" s="75">
        <f t="shared" si="10"/>
        <v>0</v>
      </c>
      <c r="M14" s="72"/>
    </row>
    <row r="15" spans="1:13" s="9" customFormat="1" ht="24.95" customHeight="1">
      <c r="A15" s="71" t="s">
        <v>93</v>
      </c>
      <c r="B15" s="72" t="s">
        <v>76</v>
      </c>
      <c r="C15" s="72" t="s">
        <v>72</v>
      </c>
      <c r="D15" s="73">
        <v>1</v>
      </c>
      <c r="E15" s="74"/>
      <c r="F15" s="74">
        <f t="shared" si="7"/>
        <v>0</v>
      </c>
      <c r="G15" s="74"/>
      <c r="H15" s="74">
        <f t="shared" si="8"/>
        <v>0</v>
      </c>
      <c r="I15" s="74"/>
      <c r="J15" s="74"/>
      <c r="K15" s="75">
        <f t="shared" si="9"/>
        <v>0</v>
      </c>
      <c r="L15" s="75">
        <f t="shared" si="10"/>
        <v>0</v>
      </c>
      <c r="M15" s="72"/>
    </row>
    <row r="16" spans="1:13" s="9" customFormat="1" ht="24.95" customHeight="1">
      <c r="A16" s="71"/>
      <c r="B16" s="72"/>
      <c r="C16" s="72"/>
      <c r="D16" s="73"/>
      <c r="E16" s="74"/>
      <c r="F16" s="74"/>
      <c r="G16" s="74"/>
      <c r="H16" s="74"/>
      <c r="I16" s="74"/>
      <c r="J16" s="74"/>
      <c r="K16" s="75"/>
      <c r="L16" s="75"/>
      <c r="M16" s="72"/>
    </row>
    <row r="17" spans="1:13" s="9" customFormat="1" ht="24.95" customHeight="1">
      <c r="A17" s="71"/>
      <c r="B17" s="72"/>
      <c r="C17" s="72"/>
      <c r="D17" s="73"/>
      <c r="E17" s="74"/>
      <c r="F17" s="74"/>
      <c r="G17" s="74"/>
      <c r="H17" s="74"/>
      <c r="I17" s="74"/>
      <c r="J17" s="74"/>
      <c r="K17" s="75"/>
      <c r="L17" s="75"/>
      <c r="M17" s="72"/>
    </row>
    <row r="18" spans="1:13" s="9" customFormat="1" ht="24.95" customHeight="1">
      <c r="A18" s="71"/>
      <c r="B18" s="72"/>
      <c r="C18" s="72"/>
      <c r="D18" s="73"/>
      <c r="E18" s="74"/>
      <c r="F18" s="74"/>
      <c r="G18" s="74"/>
      <c r="H18" s="74"/>
      <c r="I18" s="74"/>
      <c r="J18" s="74"/>
      <c r="K18" s="75"/>
      <c r="L18" s="75"/>
      <c r="M18" s="72"/>
    </row>
    <row r="19" spans="1:13" s="9" customFormat="1" ht="24.95" customHeight="1">
      <c r="A19" s="71"/>
      <c r="B19" s="72"/>
      <c r="C19" s="72"/>
      <c r="D19" s="73"/>
      <c r="E19" s="74"/>
      <c r="F19" s="74"/>
      <c r="G19" s="74"/>
      <c r="H19" s="74"/>
      <c r="I19" s="74"/>
      <c r="J19" s="74"/>
      <c r="K19" s="75"/>
      <c r="L19" s="75"/>
      <c r="M19" s="72"/>
    </row>
    <row r="20" spans="1:13" s="9" customFormat="1" ht="24.95" customHeight="1">
      <c r="A20" s="158" t="s">
        <v>94</v>
      </c>
      <c r="B20" s="159"/>
      <c r="C20" s="76"/>
      <c r="D20" s="107"/>
      <c r="E20" s="108"/>
      <c r="F20" s="108">
        <f>SUM(F7:F19)</f>
        <v>0</v>
      </c>
      <c r="G20" s="108"/>
      <c r="H20" s="108">
        <f>SUM(H7:H19)</f>
        <v>0</v>
      </c>
      <c r="I20" s="108"/>
      <c r="J20" s="108">
        <f>SUM(J7:J19)</f>
        <v>0</v>
      </c>
      <c r="K20" s="109"/>
      <c r="L20" s="108">
        <f>SUM(L7:L19)</f>
        <v>0</v>
      </c>
      <c r="M20" s="76"/>
    </row>
    <row r="21" spans="1:13" s="9" customFormat="1" ht="24.95" customHeight="1">
      <c r="A21" s="113" t="s">
        <v>95</v>
      </c>
      <c r="B21" s="76"/>
      <c r="C21" s="76"/>
      <c r="D21" s="107"/>
      <c r="E21" s="74"/>
      <c r="F21" s="74"/>
      <c r="G21" s="74"/>
      <c r="H21" s="74"/>
      <c r="I21" s="74"/>
      <c r="J21" s="74"/>
      <c r="K21" s="75"/>
      <c r="L21" s="75"/>
      <c r="M21" s="72"/>
    </row>
    <row r="22" spans="1:13" s="9" customFormat="1" ht="24.95" customHeight="1">
      <c r="A22" s="71" t="s">
        <v>96</v>
      </c>
      <c r="B22" s="72" t="s">
        <v>97</v>
      </c>
      <c r="C22" s="72" t="s">
        <v>103</v>
      </c>
      <c r="D22" s="73">
        <v>8.1</v>
      </c>
      <c r="E22" s="74"/>
      <c r="F22" s="74">
        <f t="shared" ref="F22" si="11">INT(D22*E22)</f>
        <v>0</v>
      </c>
      <c r="G22" s="74"/>
      <c r="H22" s="74">
        <f t="shared" ref="H22" si="12">INT(D22*G22)</f>
        <v>0</v>
      </c>
      <c r="I22" s="74">
        <v>0</v>
      </c>
      <c r="J22" s="74">
        <f t="shared" ref="J22" si="13">INT(D22*I22)</f>
        <v>0</v>
      </c>
      <c r="K22" s="75">
        <f t="shared" ref="K22" si="14">E22+G22+I22</f>
        <v>0</v>
      </c>
      <c r="L22" s="75">
        <f t="shared" ref="L22" si="15">F22+H22+J22</f>
        <v>0</v>
      </c>
      <c r="M22" s="70"/>
    </row>
    <row r="23" spans="1:13" s="9" customFormat="1" ht="24.95" customHeight="1">
      <c r="A23" s="71" t="s">
        <v>98</v>
      </c>
      <c r="B23" s="72" t="s">
        <v>99</v>
      </c>
      <c r="C23" s="72" t="s">
        <v>103</v>
      </c>
      <c r="D23" s="73">
        <f>8.1+7.3</f>
        <v>15.399999999999999</v>
      </c>
      <c r="E23" s="74"/>
      <c r="F23" s="74">
        <f t="shared" si="7"/>
        <v>0</v>
      </c>
      <c r="G23" s="74"/>
      <c r="H23" s="74">
        <f t="shared" si="8"/>
        <v>0</v>
      </c>
      <c r="I23" s="74">
        <v>0</v>
      </c>
      <c r="J23" s="74">
        <f t="shared" ref="J13:J32" si="16">INT(D23*I23)</f>
        <v>0</v>
      </c>
      <c r="K23" s="75">
        <f t="shared" si="9"/>
        <v>0</v>
      </c>
      <c r="L23" s="75">
        <f t="shared" si="10"/>
        <v>0</v>
      </c>
      <c r="M23" s="72"/>
    </row>
    <row r="24" spans="1:13" s="9" customFormat="1" ht="24.95" customHeight="1">
      <c r="A24" s="71" t="s">
        <v>100</v>
      </c>
      <c r="B24" s="72" t="s">
        <v>102</v>
      </c>
      <c r="C24" s="72" t="s">
        <v>103</v>
      </c>
      <c r="D24" s="73">
        <v>2</v>
      </c>
      <c r="E24" s="74"/>
      <c r="F24" s="74">
        <f t="shared" si="7"/>
        <v>0</v>
      </c>
      <c r="G24" s="74"/>
      <c r="H24" s="74">
        <f t="shared" si="8"/>
        <v>0</v>
      </c>
      <c r="I24" s="74">
        <v>0</v>
      </c>
      <c r="J24" s="74">
        <f t="shared" si="16"/>
        <v>0</v>
      </c>
      <c r="K24" s="75">
        <f t="shared" si="9"/>
        <v>0</v>
      </c>
      <c r="L24" s="75">
        <f t="shared" si="10"/>
        <v>0</v>
      </c>
      <c r="M24" s="72"/>
    </row>
    <row r="25" spans="1:13" s="9" customFormat="1" ht="24.95" customHeight="1">
      <c r="A25" s="71" t="s">
        <v>101</v>
      </c>
      <c r="B25" s="72" t="s">
        <v>117</v>
      </c>
      <c r="C25" s="72" t="s">
        <v>103</v>
      </c>
      <c r="D25" s="73">
        <v>23.19</v>
      </c>
      <c r="E25" s="74"/>
      <c r="F25" s="74">
        <f t="shared" ref="F25" si="17">INT(D25*E25)</f>
        <v>0</v>
      </c>
      <c r="G25" s="74"/>
      <c r="H25" s="74">
        <f t="shared" ref="H25" si="18">INT(D25*G25)</f>
        <v>0</v>
      </c>
      <c r="I25" s="74">
        <v>0</v>
      </c>
      <c r="J25" s="74">
        <f t="shared" ref="J25" si="19">INT(D25*I25)</f>
        <v>0</v>
      </c>
      <c r="K25" s="75">
        <f t="shared" ref="K25" si="20">E25+G25+I25</f>
        <v>0</v>
      </c>
      <c r="L25" s="75">
        <f t="shared" ref="L25" si="21">F25+H25+J25</f>
        <v>0</v>
      </c>
      <c r="M25" s="72"/>
    </row>
    <row r="26" spans="1:13" s="9" customFormat="1" ht="24.95" customHeight="1">
      <c r="A26" s="71" t="s">
        <v>101</v>
      </c>
      <c r="B26" s="72" t="s">
        <v>102</v>
      </c>
      <c r="C26" s="72" t="s">
        <v>103</v>
      </c>
      <c r="D26" s="73">
        <v>34.29</v>
      </c>
      <c r="E26" s="74"/>
      <c r="F26" s="74">
        <f t="shared" si="7"/>
        <v>0</v>
      </c>
      <c r="G26" s="74"/>
      <c r="H26" s="74">
        <f t="shared" si="8"/>
        <v>0</v>
      </c>
      <c r="I26" s="74">
        <v>0</v>
      </c>
      <c r="J26" s="74">
        <f t="shared" si="16"/>
        <v>0</v>
      </c>
      <c r="K26" s="75">
        <f t="shared" si="9"/>
        <v>0</v>
      </c>
      <c r="L26" s="75">
        <f t="shared" si="10"/>
        <v>0</v>
      </c>
      <c r="M26" s="72"/>
    </row>
    <row r="27" spans="1:13" s="9" customFormat="1" ht="24.95" customHeight="1">
      <c r="A27" s="71" t="s">
        <v>115</v>
      </c>
      <c r="B27" s="72" t="s">
        <v>116</v>
      </c>
      <c r="C27" s="72" t="s">
        <v>24</v>
      </c>
      <c r="D27" s="73">
        <v>1</v>
      </c>
      <c r="E27" s="74"/>
      <c r="F27" s="74">
        <f t="shared" ref="F27" si="22">INT(D27*E27)</f>
        <v>0</v>
      </c>
      <c r="G27" s="74"/>
      <c r="H27" s="74">
        <f t="shared" ref="H27" si="23">INT(D27*G27)</f>
        <v>0</v>
      </c>
      <c r="I27" s="74">
        <v>0</v>
      </c>
      <c r="J27" s="74">
        <f t="shared" ref="J27" si="24">INT(D27*I27)</f>
        <v>0</v>
      </c>
      <c r="K27" s="75">
        <f t="shared" ref="K27" si="25">E27+G27+I27</f>
        <v>0</v>
      </c>
      <c r="L27" s="75">
        <f t="shared" ref="L27" si="26">F27+H27+J27</f>
        <v>0</v>
      </c>
      <c r="M27" s="72"/>
    </row>
    <row r="28" spans="1:13" s="9" customFormat="1" ht="24.95" customHeight="1">
      <c r="A28" s="71" t="s">
        <v>105</v>
      </c>
      <c r="B28" s="72" t="s">
        <v>107</v>
      </c>
      <c r="C28" s="72" t="s">
        <v>103</v>
      </c>
      <c r="D28" s="73">
        <v>7.3</v>
      </c>
      <c r="E28" s="74"/>
      <c r="F28" s="74">
        <f t="shared" si="7"/>
        <v>0</v>
      </c>
      <c r="G28" s="74"/>
      <c r="H28" s="74">
        <f t="shared" si="8"/>
        <v>0</v>
      </c>
      <c r="I28" s="74">
        <v>0</v>
      </c>
      <c r="J28" s="74">
        <f t="shared" si="16"/>
        <v>0</v>
      </c>
      <c r="K28" s="75">
        <f t="shared" si="9"/>
        <v>0</v>
      </c>
      <c r="L28" s="75">
        <f t="shared" si="10"/>
        <v>0</v>
      </c>
      <c r="M28" s="72"/>
    </row>
    <row r="29" spans="1:13" s="9" customFormat="1" ht="24.95" customHeight="1">
      <c r="A29" s="71" t="s">
        <v>106</v>
      </c>
      <c r="B29" s="72" t="s">
        <v>108</v>
      </c>
      <c r="C29" s="72" t="s">
        <v>103</v>
      </c>
      <c r="D29" s="73">
        <v>7.3</v>
      </c>
      <c r="E29" s="74"/>
      <c r="F29" s="74">
        <f t="shared" si="7"/>
        <v>0</v>
      </c>
      <c r="G29" s="74"/>
      <c r="H29" s="74">
        <f t="shared" si="8"/>
        <v>0</v>
      </c>
      <c r="I29" s="74">
        <v>0</v>
      </c>
      <c r="J29" s="74">
        <f t="shared" si="16"/>
        <v>0</v>
      </c>
      <c r="K29" s="75">
        <f t="shared" si="9"/>
        <v>0</v>
      </c>
      <c r="L29" s="75">
        <f t="shared" si="10"/>
        <v>0</v>
      </c>
      <c r="M29" s="72"/>
    </row>
    <row r="30" spans="1:13" s="9" customFormat="1" ht="24.95" customHeight="1">
      <c r="A30" s="71" t="s">
        <v>109</v>
      </c>
      <c r="B30" s="72" t="s">
        <v>110</v>
      </c>
      <c r="C30" s="72" t="s">
        <v>103</v>
      </c>
      <c r="D30" s="73">
        <v>44.5</v>
      </c>
      <c r="E30" s="74"/>
      <c r="F30" s="74">
        <f t="shared" si="7"/>
        <v>0</v>
      </c>
      <c r="G30" s="74"/>
      <c r="H30" s="74">
        <f t="shared" si="8"/>
        <v>0</v>
      </c>
      <c r="I30" s="74">
        <v>0</v>
      </c>
      <c r="J30" s="74">
        <f t="shared" si="16"/>
        <v>0</v>
      </c>
      <c r="K30" s="75">
        <f t="shared" si="9"/>
        <v>0</v>
      </c>
      <c r="L30" s="75">
        <f t="shared" si="10"/>
        <v>0</v>
      </c>
      <c r="M30" s="72"/>
    </row>
    <row r="31" spans="1:13" s="9" customFormat="1" ht="24.95" customHeight="1">
      <c r="A31" s="71" t="s">
        <v>111</v>
      </c>
      <c r="B31" s="72" t="s">
        <v>112</v>
      </c>
      <c r="C31" s="72" t="s">
        <v>24</v>
      </c>
      <c r="D31" s="73">
        <v>1</v>
      </c>
      <c r="E31" s="74"/>
      <c r="F31" s="74">
        <f t="shared" si="7"/>
        <v>0</v>
      </c>
      <c r="G31" s="74"/>
      <c r="H31" s="74">
        <f t="shared" si="8"/>
        <v>0</v>
      </c>
      <c r="I31" s="74">
        <v>0</v>
      </c>
      <c r="J31" s="74">
        <f t="shared" si="16"/>
        <v>0</v>
      </c>
      <c r="K31" s="75">
        <f t="shared" si="9"/>
        <v>0</v>
      </c>
      <c r="L31" s="75">
        <f t="shared" si="10"/>
        <v>0</v>
      </c>
      <c r="M31" s="72"/>
    </row>
    <row r="32" spans="1:13" s="9" customFormat="1" ht="24.95" customHeight="1">
      <c r="A32" s="71" t="s">
        <v>113</v>
      </c>
      <c r="B32" s="72" t="s">
        <v>114</v>
      </c>
      <c r="C32" s="72" t="s">
        <v>103</v>
      </c>
      <c r="D32" s="73">
        <v>24.36</v>
      </c>
      <c r="E32" s="74"/>
      <c r="F32" s="74">
        <f t="shared" si="7"/>
        <v>0</v>
      </c>
      <c r="G32" s="74"/>
      <c r="H32" s="74">
        <f t="shared" si="8"/>
        <v>0</v>
      </c>
      <c r="I32" s="74">
        <v>0</v>
      </c>
      <c r="J32" s="74">
        <f t="shared" si="16"/>
        <v>0</v>
      </c>
      <c r="K32" s="75">
        <f t="shared" si="9"/>
        <v>0</v>
      </c>
      <c r="L32" s="75">
        <f t="shared" si="10"/>
        <v>0</v>
      </c>
      <c r="M32" s="72"/>
    </row>
    <row r="33" spans="1:13" s="9" customFormat="1" ht="24.95" customHeight="1">
      <c r="A33" s="71" t="s">
        <v>156</v>
      </c>
      <c r="B33" s="72" t="s">
        <v>114</v>
      </c>
      <c r="C33" s="72" t="s">
        <v>142</v>
      </c>
      <c r="D33" s="73">
        <v>1</v>
      </c>
      <c r="E33" s="74"/>
      <c r="F33" s="74">
        <f t="shared" ref="F33" si="27">INT(D33*E33)</f>
        <v>0</v>
      </c>
      <c r="G33" s="74"/>
      <c r="H33" s="74">
        <f t="shared" ref="H33" si="28">INT(D33*G33)</f>
        <v>0</v>
      </c>
      <c r="I33" s="74">
        <v>0</v>
      </c>
      <c r="J33" s="74">
        <f t="shared" ref="J33" si="29">INT(D33*I33)</f>
        <v>0</v>
      </c>
      <c r="K33" s="75">
        <f t="shared" ref="K33" si="30">E33+G33+I33</f>
        <v>0</v>
      </c>
      <c r="L33" s="75">
        <f t="shared" ref="L33" si="31">F33+H33+J33</f>
        <v>0</v>
      </c>
      <c r="M33" s="72"/>
    </row>
    <row r="34" spans="1:13" s="9" customFormat="1" ht="24.95" customHeight="1">
      <c r="A34" s="71" t="s">
        <v>118</v>
      </c>
      <c r="B34" s="72" t="s">
        <v>121</v>
      </c>
      <c r="C34" s="72" t="s">
        <v>103</v>
      </c>
      <c r="D34" s="73">
        <v>24.36</v>
      </c>
      <c r="E34" s="74"/>
      <c r="F34" s="74">
        <f t="shared" ref="F34:F35" si="32">INT(D34*E34)</f>
        <v>0</v>
      </c>
      <c r="G34" s="74"/>
      <c r="H34" s="74">
        <f t="shared" ref="H34:H35" si="33">INT(D34*G34)</f>
        <v>0</v>
      </c>
      <c r="I34" s="74">
        <v>0</v>
      </c>
      <c r="J34" s="74">
        <f t="shared" ref="J34:J35" si="34">INT(D34*I34)</f>
        <v>0</v>
      </c>
      <c r="K34" s="75">
        <f t="shared" ref="K34:K35" si="35">E34+G34+I34</f>
        <v>0</v>
      </c>
      <c r="L34" s="75">
        <f t="shared" ref="L34:L35" si="36">F34+H34+J34</f>
        <v>0</v>
      </c>
      <c r="M34" s="72"/>
    </row>
    <row r="35" spans="1:13" s="9" customFormat="1" ht="24.95" customHeight="1">
      <c r="A35" s="71" t="s">
        <v>119</v>
      </c>
      <c r="B35" s="72" t="s">
        <v>120</v>
      </c>
      <c r="C35" s="72" t="s">
        <v>104</v>
      </c>
      <c r="D35" s="73">
        <v>2</v>
      </c>
      <c r="E35" s="74"/>
      <c r="F35" s="74">
        <f t="shared" si="32"/>
        <v>0</v>
      </c>
      <c r="G35" s="74"/>
      <c r="H35" s="74">
        <f t="shared" si="33"/>
        <v>0</v>
      </c>
      <c r="I35" s="74">
        <v>0</v>
      </c>
      <c r="J35" s="74">
        <f t="shared" si="34"/>
        <v>0</v>
      </c>
      <c r="K35" s="75">
        <f t="shared" si="35"/>
        <v>0</v>
      </c>
      <c r="L35" s="75">
        <f t="shared" si="36"/>
        <v>0</v>
      </c>
      <c r="M35" s="72"/>
    </row>
    <row r="36" spans="1:13" s="9" customFormat="1" ht="24.95" customHeight="1">
      <c r="A36" s="71" t="s">
        <v>153</v>
      </c>
      <c r="B36" s="72" t="s">
        <v>154</v>
      </c>
      <c r="C36" s="72" t="s">
        <v>104</v>
      </c>
      <c r="D36" s="73">
        <v>3.6</v>
      </c>
      <c r="E36" s="74"/>
      <c r="F36" s="74">
        <f t="shared" ref="F36" si="37">INT(D36*E36)</f>
        <v>0</v>
      </c>
      <c r="G36" s="74"/>
      <c r="H36" s="74">
        <f t="shared" ref="H36" si="38">INT(D36*G36)</f>
        <v>0</v>
      </c>
      <c r="I36" s="74">
        <v>0</v>
      </c>
      <c r="J36" s="74">
        <f t="shared" ref="J36" si="39">INT(D36*I36)</f>
        <v>0</v>
      </c>
      <c r="K36" s="75">
        <f t="shared" ref="K36" si="40">E36+G36+I36</f>
        <v>0</v>
      </c>
      <c r="L36" s="75">
        <f t="shared" ref="L36" si="41">F36+H36+J36</f>
        <v>0</v>
      </c>
      <c r="M36" s="72"/>
    </row>
    <row r="37" spans="1:13" s="9" customFormat="1" ht="24.95" customHeight="1">
      <c r="A37" s="71" t="s">
        <v>145</v>
      </c>
      <c r="B37" s="72" t="s">
        <v>146</v>
      </c>
      <c r="C37" s="72" t="s">
        <v>24</v>
      </c>
      <c r="D37" s="73">
        <v>1</v>
      </c>
      <c r="E37" s="74"/>
      <c r="F37" s="74">
        <f t="shared" ref="F37" si="42">INT(D37*E37)</f>
        <v>0</v>
      </c>
      <c r="G37" s="74"/>
      <c r="H37" s="74">
        <f t="shared" ref="H37" si="43">INT(D37*G37)</f>
        <v>0</v>
      </c>
      <c r="I37" s="74">
        <v>0</v>
      </c>
      <c r="J37" s="74">
        <f t="shared" ref="J37" si="44">INT(D37*I37)</f>
        <v>0</v>
      </c>
      <c r="K37" s="75">
        <f t="shared" ref="K37" si="45">E37+G37+I37</f>
        <v>0</v>
      </c>
      <c r="L37" s="75">
        <f t="shared" ref="L37" si="46">F37+H37+J37</f>
        <v>0</v>
      </c>
      <c r="M37" s="72"/>
    </row>
    <row r="38" spans="1:13" s="9" customFormat="1" ht="24.95" customHeight="1">
      <c r="A38" s="71" t="s">
        <v>170</v>
      </c>
      <c r="B38" s="72" t="s">
        <v>171</v>
      </c>
      <c r="C38" s="72" t="s">
        <v>152</v>
      </c>
      <c r="D38" s="73">
        <v>2</v>
      </c>
      <c r="E38" s="74"/>
      <c r="F38" s="74">
        <f t="shared" ref="F38:F39" si="47">INT(D38*E38)</f>
        <v>0</v>
      </c>
      <c r="G38" s="74"/>
      <c r="H38" s="74">
        <f t="shared" ref="H38" si="48">INT(D38*G38)</f>
        <v>0</v>
      </c>
      <c r="I38" s="74">
        <v>0</v>
      </c>
      <c r="J38" s="74">
        <f t="shared" ref="J38" si="49">INT(D38*I38)</f>
        <v>0</v>
      </c>
      <c r="K38" s="75">
        <f t="shared" ref="K38" si="50">E38+G38+I38</f>
        <v>0</v>
      </c>
      <c r="L38" s="75">
        <f t="shared" ref="L38" si="51">F38+H38+J38</f>
        <v>0</v>
      </c>
      <c r="M38" s="72"/>
    </row>
    <row r="39" spans="1:13" s="9" customFormat="1" ht="24.95" customHeight="1">
      <c r="A39" s="71" t="s">
        <v>172</v>
      </c>
      <c r="B39" s="72" t="s">
        <v>173</v>
      </c>
      <c r="C39" s="72" t="s">
        <v>24</v>
      </c>
      <c r="D39" s="73">
        <v>1</v>
      </c>
      <c r="E39" s="74"/>
      <c r="F39" s="74">
        <f t="shared" si="47"/>
        <v>0</v>
      </c>
      <c r="G39" s="74"/>
      <c r="H39" s="74">
        <f t="shared" ref="H39" si="52">INT(D39*G39)</f>
        <v>0</v>
      </c>
      <c r="I39" s="74">
        <v>0</v>
      </c>
      <c r="J39" s="74">
        <f t="shared" ref="J39" si="53">INT(D39*I39)</f>
        <v>0</v>
      </c>
      <c r="K39" s="75">
        <f t="shared" ref="K39" si="54">E39+G39+I39</f>
        <v>0</v>
      </c>
      <c r="L39" s="75">
        <f t="shared" ref="L39" si="55">F39+H39+J39</f>
        <v>0</v>
      </c>
      <c r="M39" s="72"/>
    </row>
    <row r="40" spans="1:13" s="9" customFormat="1" ht="24.95" customHeight="1">
      <c r="A40" s="71" t="s">
        <v>150</v>
      </c>
      <c r="B40" s="72" t="s">
        <v>151</v>
      </c>
      <c r="C40" s="72" t="s">
        <v>152</v>
      </c>
      <c r="D40" s="73">
        <v>1</v>
      </c>
      <c r="E40" s="74"/>
      <c r="F40" s="74">
        <f t="shared" ref="F40" si="56">INT(D40*E40)</f>
        <v>0</v>
      </c>
      <c r="G40" s="74"/>
      <c r="H40" s="74">
        <f t="shared" ref="H40" si="57">INT(D40*G40)</f>
        <v>0</v>
      </c>
      <c r="I40" s="74">
        <v>0</v>
      </c>
      <c r="J40" s="74">
        <f t="shared" ref="J40" si="58">INT(D40*I40)</f>
        <v>0</v>
      </c>
      <c r="K40" s="75">
        <f t="shared" ref="K40" si="59">E40+G40+I40</f>
        <v>0</v>
      </c>
      <c r="L40" s="75">
        <f t="shared" ref="L40" si="60">F40+H40+J40</f>
        <v>0</v>
      </c>
      <c r="M40" s="72"/>
    </row>
    <row r="41" spans="1:13" s="9" customFormat="1" ht="24.95" customHeight="1">
      <c r="A41" s="158" t="s">
        <v>94</v>
      </c>
      <c r="B41" s="159"/>
      <c r="C41" s="76"/>
      <c r="D41" s="107"/>
      <c r="E41" s="108"/>
      <c r="F41" s="108">
        <f>SUM(F22:F40)</f>
        <v>0</v>
      </c>
      <c r="G41" s="108"/>
      <c r="H41" s="108">
        <f>SUM(H22:H40)</f>
        <v>0</v>
      </c>
      <c r="I41" s="108"/>
      <c r="J41" s="108">
        <f>SUM(J22:J40)</f>
        <v>0</v>
      </c>
      <c r="K41" s="109"/>
      <c r="L41" s="108">
        <f>SUM(L22:L40)</f>
        <v>0</v>
      </c>
      <c r="M41" s="76"/>
    </row>
    <row r="42" spans="1:13" s="9" customFormat="1" ht="24.95" customHeight="1">
      <c r="A42" s="113" t="s">
        <v>144</v>
      </c>
      <c r="B42" s="72"/>
      <c r="C42" s="72"/>
      <c r="D42" s="73"/>
      <c r="E42" s="74"/>
      <c r="F42" s="74"/>
      <c r="G42" s="74"/>
      <c r="H42" s="74"/>
      <c r="I42" s="74"/>
      <c r="J42" s="74"/>
      <c r="K42" s="75"/>
      <c r="L42" s="75"/>
      <c r="M42" s="72"/>
    </row>
    <row r="43" spans="1:13" s="9" customFormat="1" ht="24.95" customHeight="1">
      <c r="A43" s="71" t="s">
        <v>123</v>
      </c>
      <c r="B43" s="72" t="s">
        <v>124</v>
      </c>
      <c r="C43" s="73" t="s">
        <v>68</v>
      </c>
      <c r="D43" s="73">
        <v>4</v>
      </c>
      <c r="E43" s="74"/>
      <c r="F43" s="74">
        <f t="shared" ref="F43:F48" si="61">INT(D43*E43)</f>
        <v>0</v>
      </c>
      <c r="G43" s="74"/>
      <c r="H43" s="74">
        <f t="shared" ref="H43:H48" si="62">INT(D43*G43)</f>
        <v>0</v>
      </c>
      <c r="I43" s="74">
        <v>0</v>
      </c>
      <c r="J43" s="74">
        <f t="shared" ref="J43:J48" si="63">INT(D43*I43)</f>
        <v>0</v>
      </c>
      <c r="K43" s="75">
        <f t="shared" ref="K43:K48" si="64">E43+G43+I43</f>
        <v>0</v>
      </c>
      <c r="L43" s="75">
        <f t="shared" ref="L43:L48" si="65">F43+H43+J43</f>
        <v>0</v>
      </c>
      <c r="M43" s="72"/>
    </row>
    <row r="44" spans="1:13" s="9" customFormat="1" ht="24.95" customHeight="1">
      <c r="A44" s="71" t="s">
        <v>123</v>
      </c>
      <c r="B44" s="72" t="s">
        <v>125</v>
      </c>
      <c r="C44" s="73" t="s">
        <v>68</v>
      </c>
      <c r="D44" s="73">
        <v>6</v>
      </c>
      <c r="E44" s="74"/>
      <c r="F44" s="74">
        <f t="shared" si="61"/>
        <v>0</v>
      </c>
      <c r="G44" s="74"/>
      <c r="H44" s="74">
        <f t="shared" si="62"/>
        <v>0</v>
      </c>
      <c r="I44" s="74">
        <v>0</v>
      </c>
      <c r="J44" s="74">
        <f t="shared" si="63"/>
        <v>0</v>
      </c>
      <c r="K44" s="75">
        <f t="shared" si="64"/>
        <v>0</v>
      </c>
      <c r="L44" s="75">
        <f t="shared" si="65"/>
        <v>0</v>
      </c>
      <c r="M44" s="72"/>
    </row>
    <row r="45" spans="1:13" s="9" customFormat="1" ht="24.95" customHeight="1">
      <c r="A45" s="71" t="s">
        <v>126</v>
      </c>
      <c r="B45" s="72" t="s">
        <v>127</v>
      </c>
      <c r="C45" s="73" t="s">
        <v>68</v>
      </c>
      <c r="D45" s="73">
        <v>2</v>
      </c>
      <c r="E45" s="74"/>
      <c r="F45" s="74">
        <f t="shared" si="61"/>
        <v>0</v>
      </c>
      <c r="G45" s="74"/>
      <c r="H45" s="74">
        <f t="shared" si="62"/>
        <v>0</v>
      </c>
      <c r="I45" s="74">
        <v>0</v>
      </c>
      <c r="J45" s="74">
        <f t="shared" si="63"/>
        <v>0</v>
      </c>
      <c r="K45" s="75">
        <f t="shared" si="64"/>
        <v>0</v>
      </c>
      <c r="L45" s="75">
        <f t="shared" si="65"/>
        <v>0</v>
      </c>
      <c r="M45" s="72"/>
    </row>
    <row r="46" spans="1:13" s="9" customFormat="1" ht="24.95" customHeight="1">
      <c r="A46" s="71" t="s">
        <v>126</v>
      </c>
      <c r="B46" s="72" t="s">
        <v>128</v>
      </c>
      <c r="C46" s="73" t="s">
        <v>68</v>
      </c>
      <c r="D46" s="73">
        <v>1</v>
      </c>
      <c r="E46" s="74"/>
      <c r="F46" s="74">
        <f t="shared" si="61"/>
        <v>0</v>
      </c>
      <c r="G46" s="74"/>
      <c r="H46" s="74">
        <f t="shared" si="62"/>
        <v>0</v>
      </c>
      <c r="I46" s="74">
        <v>0</v>
      </c>
      <c r="J46" s="74">
        <f t="shared" si="63"/>
        <v>0</v>
      </c>
      <c r="K46" s="75">
        <f t="shared" si="64"/>
        <v>0</v>
      </c>
      <c r="L46" s="75">
        <f t="shared" si="65"/>
        <v>0</v>
      </c>
      <c r="M46" s="72"/>
    </row>
    <row r="47" spans="1:13" s="9" customFormat="1" ht="24.95" customHeight="1">
      <c r="A47" s="71" t="s">
        <v>129</v>
      </c>
      <c r="B47" s="72" t="s">
        <v>130</v>
      </c>
      <c r="C47" s="73" t="s">
        <v>68</v>
      </c>
      <c r="D47" s="73">
        <v>3</v>
      </c>
      <c r="E47" s="74"/>
      <c r="F47" s="74">
        <f t="shared" si="61"/>
        <v>0</v>
      </c>
      <c r="G47" s="74"/>
      <c r="H47" s="74">
        <f t="shared" si="62"/>
        <v>0</v>
      </c>
      <c r="I47" s="74">
        <v>0</v>
      </c>
      <c r="J47" s="74">
        <f t="shared" si="63"/>
        <v>0</v>
      </c>
      <c r="K47" s="75">
        <f t="shared" si="64"/>
        <v>0</v>
      </c>
      <c r="L47" s="75">
        <f t="shared" si="65"/>
        <v>0</v>
      </c>
      <c r="M47" s="72"/>
    </row>
    <row r="48" spans="1:13" s="9" customFormat="1" ht="24.95" customHeight="1">
      <c r="A48" s="71" t="s">
        <v>131</v>
      </c>
      <c r="B48" s="72" t="s">
        <v>132</v>
      </c>
      <c r="C48" s="73" t="s">
        <v>73</v>
      </c>
      <c r="D48" s="73">
        <v>1</v>
      </c>
      <c r="E48" s="74"/>
      <c r="F48" s="74">
        <f t="shared" si="61"/>
        <v>0</v>
      </c>
      <c r="G48" s="74"/>
      <c r="H48" s="74">
        <f t="shared" si="62"/>
        <v>0</v>
      </c>
      <c r="I48" s="74">
        <v>0</v>
      </c>
      <c r="J48" s="74">
        <f t="shared" si="63"/>
        <v>0</v>
      </c>
      <c r="K48" s="75">
        <f t="shared" si="64"/>
        <v>0</v>
      </c>
      <c r="L48" s="75">
        <f t="shared" si="65"/>
        <v>0</v>
      </c>
      <c r="M48" s="72"/>
    </row>
    <row r="49" spans="1:13" s="9" customFormat="1" ht="24.95" customHeight="1">
      <c r="A49" s="71" t="s">
        <v>133</v>
      </c>
      <c r="B49" s="72" t="s">
        <v>134</v>
      </c>
      <c r="C49" s="73" t="s">
        <v>74</v>
      </c>
      <c r="D49" s="73">
        <v>1</v>
      </c>
      <c r="E49" s="74"/>
      <c r="F49" s="74">
        <f t="shared" ref="F49" si="66">INT(D49*E49)</f>
        <v>0</v>
      </c>
      <c r="G49" s="74"/>
      <c r="H49" s="74">
        <f t="shared" ref="H49" si="67">INT(D49*G49)</f>
        <v>0</v>
      </c>
      <c r="I49" s="74">
        <v>0</v>
      </c>
      <c r="J49" s="74">
        <f t="shared" ref="J49" si="68">INT(D49*I49)</f>
        <v>0</v>
      </c>
      <c r="K49" s="75">
        <f t="shared" ref="K49" si="69">E49+G49+I49</f>
        <v>0</v>
      </c>
      <c r="L49" s="75">
        <f t="shared" ref="L49" si="70">F49+H49+J49</f>
        <v>0</v>
      </c>
      <c r="M49" s="72"/>
    </row>
    <row r="50" spans="1:13" s="9" customFormat="1" ht="24.95" customHeight="1">
      <c r="A50" s="71" t="s">
        <v>135</v>
      </c>
      <c r="B50" s="72" t="s">
        <v>136</v>
      </c>
      <c r="C50" s="73" t="s">
        <v>73</v>
      </c>
      <c r="D50" s="73">
        <v>1</v>
      </c>
      <c r="E50" s="74"/>
      <c r="F50" s="74">
        <f t="shared" ref="F50" si="71">INT(D50*E50)</f>
        <v>0</v>
      </c>
      <c r="G50" s="74"/>
      <c r="H50" s="74">
        <f t="shared" ref="H50" si="72">INT(D50*G50)</f>
        <v>0</v>
      </c>
      <c r="I50" s="74">
        <v>0</v>
      </c>
      <c r="J50" s="74">
        <f t="shared" ref="J50" si="73">INT(D50*I50)</f>
        <v>0</v>
      </c>
      <c r="K50" s="75">
        <f t="shared" ref="K50" si="74">E50+G50+I50</f>
        <v>0</v>
      </c>
      <c r="L50" s="75">
        <f t="shared" ref="L50" si="75">F50+H50+J50</f>
        <v>0</v>
      </c>
      <c r="M50" s="72"/>
    </row>
    <row r="51" spans="1:13" s="9" customFormat="1" ht="24.95" customHeight="1">
      <c r="A51" s="71" t="s">
        <v>137</v>
      </c>
      <c r="B51" s="72" t="s">
        <v>138</v>
      </c>
      <c r="C51" s="73" t="s">
        <v>73</v>
      </c>
      <c r="D51" s="73">
        <v>1</v>
      </c>
      <c r="E51" s="74"/>
      <c r="F51" s="74">
        <f t="shared" ref="F51:F52" si="76">INT(D51*E51)</f>
        <v>0</v>
      </c>
      <c r="G51" s="74"/>
      <c r="H51" s="74">
        <f t="shared" ref="H51:H52" si="77">INT(D51*G51)</f>
        <v>0</v>
      </c>
      <c r="I51" s="74">
        <v>0</v>
      </c>
      <c r="J51" s="74">
        <f t="shared" ref="J51:J52" si="78">INT(D51*I51)</f>
        <v>0</v>
      </c>
      <c r="K51" s="75">
        <f t="shared" ref="K51:K52" si="79">E51+G51+I51</f>
        <v>0</v>
      </c>
      <c r="L51" s="75">
        <f t="shared" ref="L51:L52" si="80">F51+H51+J51</f>
        <v>0</v>
      </c>
      <c r="M51" s="72"/>
    </row>
    <row r="52" spans="1:13" s="9" customFormat="1" ht="24.95" customHeight="1">
      <c r="A52" s="71" t="s">
        <v>139</v>
      </c>
      <c r="B52" s="72" t="s">
        <v>140</v>
      </c>
      <c r="C52" s="73" t="s">
        <v>67</v>
      </c>
      <c r="D52" s="73">
        <v>3</v>
      </c>
      <c r="E52" s="74">
        <v>0</v>
      </c>
      <c r="F52" s="74">
        <f t="shared" si="76"/>
        <v>0</v>
      </c>
      <c r="G52" s="74"/>
      <c r="H52" s="74">
        <f t="shared" si="77"/>
        <v>0</v>
      </c>
      <c r="I52" s="74">
        <v>0</v>
      </c>
      <c r="J52" s="74">
        <f t="shared" si="78"/>
        <v>0</v>
      </c>
      <c r="K52" s="75">
        <f t="shared" si="79"/>
        <v>0</v>
      </c>
      <c r="L52" s="75">
        <f t="shared" si="80"/>
        <v>0</v>
      </c>
      <c r="M52" s="72"/>
    </row>
    <row r="53" spans="1:13" s="9" customFormat="1" ht="24.95" customHeight="1">
      <c r="A53" s="71"/>
      <c r="B53" s="72"/>
      <c r="C53" s="73"/>
      <c r="D53" s="73"/>
      <c r="E53" s="74"/>
      <c r="F53" s="74"/>
      <c r="G53" s="74"/>
      <c r="H53" s="74"/>
      <c r="I53" s="74"/>
      <c r="J53" s="74"/>
      <c r="K53" s="75"/>
      <c r="L53" s="75"/>
      <c r="M53" s="72"/>
    </row>
    <row r="54" spans="1:13" s="9" customFormat="1" ht="24.95" customHeight="1">
      <c r="A54" s="158" t="s">
        <v>94</v>
      </c>
      <c r="B54" s="159"/>
      <c r="C54" s="76"/>
      <c r="D54" s="107"/>
      <c r="E54" s="108"/>
      <c r="F54" s="108">
        <f>SUM(F43:F53)</f>
        <v>0</v>
      </c>
      <c r="G54" s="108"/>
      <c r="H54" s="108">
        <f>SUM(H43:H53)</f>
        <v>0</v>
      </c>
      <c r="I54" s="108"/>
      <c r="J54" s="108">
        <f>SUM(J43:J53)</f>
        <v>0</v>
      </c>
      <c r="K54" s="109"/>
      <c r="L54" s="108">
        <f>SUM(L43:L53)</f>
        <v>0</v>
      </c>
      <c r="M54" s="72"/>
    </row>
    <row r="55" spans="1:13" s="9" customFormat="1" ht="24.95" customHeight="1">
      <c r="A55" s="71"/>
      <c r="B55" s="72"/>
      <c r="C55" s="76"/>
      <c r="D55" s="107"/>
      <c r="E55" s="108"/>
      <c r="F55" s="108"/>
      <c r="G55" s="108"/>
      <c r="H55" s="108"/>
      <c r="I55" s="108"/>
      <c r="J55" s="108"/>
      <c r="K55" s="109"/>
      <c r="L55" s="108"/>
      <c r="M55" s="72"/>
    </row>
    <row r="56" spans="1:13" s="9" customFormat="1" ht="24.95" customHeight="1">
      <c r="A56" s="71"/>
      <c r="B56" s="72"/>
      <c r="C56" s="76"/>
      <c r="D56" s="107"/>
      <c r="E56" s="108"/>
      <c r="F56" s="108"/>
      <c r="G56" s="108"/>
      <c r="H56" s="108"/>
      <c r="I56" s="108"/>
      <c r="J56" s="108"/>
      <c r="K56" s="109"/>
      <c r="L56" s="108"/>
      <c r="M56" s="72"/>
    </row>
    <row r="57" spans="1:13" s="9" customFormat="1" ht="24.95" customHeight="1">
      <c r="A57" s="71"/>
      <c r="B57" s="72"/>
      <c r="C57" s="76"/>
      <c r="D57" s="107"/>
      <c r="E57" s="108"/>
      <c r="F57" s="108"/>
      <c r="G57" s="108"/>
      <c r="H57" s="108"/>
      <c r="I57" s="108"/>
      <c r="J57" s="108"/>
      <c r="K57" s="109"/>
      <c r="L57" s="108"/>
      <c r="M57" s="72"/>
    </row>
    <row r="58" spans="1:13" s="9" customFormat="1" ht="24.95" customHeight="1">
      <c r="A58" s="71"/>
      <c r="B58" s="72"/>
      <c r="C58" s="76"/>
      <c r="D58" s="107"/>
      <c r="E58" s="108"/>
      <c r="F58" s="108"/>
      <c r="G58" s="108"/>
      <c r="H58" s="108"/>
      <c r="I58" s="108"/>
      <c r="J58" s="108"/>
      <c r="K58" s="109"/>
      <c r="L58" s="108"/>
      <c r="M58" s="72"/>
    </row>
    <row r="59" spans="1:13" s="9" customFormat="1" ht="24.95" customHeight="1">
      <c r="A59" s="71"/>
      <c r="B59" s="72"/>
      <c r="C59" s="76"/>
      <c r="D59" s="107"/>
      <c r="E59" s="108"/>
      <c r="F59" s="108"/>
      <c r="G59" s="108"/>
      <c r="H59" s="108"/>
      <c r="I59" s="108"/>
      <c r="J59" s="108"/>
      <c r="K59" s="109"/>
      <c r="L59" s="108"/>
      <c r="M59" s="72"/>
    </row>
    <row r="60" spans="1:13" s="9" customFormat="1" ht="24.95" customHeight="1">
      <c r="A60" s="71"/>
      <c r="B60" s="72"/>
      <c r="C60" s="76"/>
      <c r="D60" s="107"/>
      <c r="E60" s="108"/>
      <c r="F60" s="108"/>
      <c r="G60" s="108"/>
      <c r="H60" s="108"/>
      <c r="I60" s="108"/>
      <c r="J60" s="108"/>
      <c r="K60" s="109"/>
      <c r="L60" s="108"/>
      <c r="M60" s="72"/>
    </row>
    <row r="61" spans="1:13" s="9" customFormat="1" ht="24.95" customHeight="1">
      <c r="A61" s="71"/>
      <c r="B61" s="72"/>
      <c r="C61" s="76"/>
      <c r="D61" s="107"/>
      <c r="E61" s="108"/>
      <c r="F61" s="108"/>
      <c r="G61" s="108"/>
      <c r="H61" s="108"/>
      <c r="I61" s="108"/>
      <c r="J61" s="108"/>
      <c r="K61" s="109"/>
      <c r="L61" s="108"/>
      <c r="M61" s="72"/>
    </row>
    <row r="62" spans="1:13" s="9" customFormat="1" ht="24.95" customHeight="1">
      <c r="A62" s="158" t="s">
        <v>122</v>
      </c>
      <c r="B62" s="159"/>
      <c r="C62" s="76"/>
      <c r="D62" s="107"/>
      <c r="E62" s="108"/>
      <c r="F62" s="108">
        <f>F54+F41+F20</f>
        <v>0</v>
      </c>
      <c r="G62" s="108"/>
      <c r="H62" s="108">
        <f>H54+H41+H20</f>
        <v>0</v>
      </c>
      <c r="I62" s="108"/>
      <c r="J62" s="108">
        <f>J54+J41+J20</f>
        <v>0</v>
      </c>
      <c r="K62" s="109"/>
      <c r="L62" s="108">
        <f>L54+L41+L20</f>
        <v>0</v>
      </c>
      <c r="M62" s="72"/>
    </row>
    <row r="63" spans="1:13" s="9" customFormat="1" ht="24.95" customHeight="1">
      <c r="A63" s="66" t="s">
        <v>147</v>
      </c>
      <c r="B63" s="67"/>
      <c r="C63" s="68"/>
      <c r="D63" s="69"/>
      <c r="E63" s="70"/>
      <c r="F63" s="70"/>
      <c r="G63" s="70"/>
      <c r="H63" s="70"/>
      <c r="I63" s="70"/>
      <c r="J63" s="70"/>
      <c r="K63" s="70"/>
      <c r="L63" s="70"/>
      <c r="M63" s="70"/>
    </row>
    <row r="64" spans="1:13" s="9" customFormat="1" ht="24.95" customHeight="1">
      <c r="A64" s="113" t="s">
        <v>79</v>
      </c>
      <c r="B64" s="78"/>
      <c r="C64" s="68"/>
      <c r="D64" s="73"/>
      <c r="E64" s="74"/>
      <c r="F64" s="74"/>
      <c r="G64" s="74"/>
      <c r="H64" s="74"/>
      <c r="I64" s="74"/>
      <c r="J64" s="74"/>
      <c r="K64" s="75"/>
      <c r="L64" s="75"/>
      <c r="M64" s="72"/>
    </row>
    <row r="65" spans="1:13" s="9" customFormat="1" ht="24.95" customHeight="1">
      <c r="A65" s="114" t="s">
        <v>83</v>
      </c>
      <c r="B65" s="78" t="s">
        <v>84</v>
      </c>
      <c r="C65" s="68" t="s">
        <v>24</v>
      </c>
      <c r="D65" s="73">
        <v>1</v>
      </c>
      <c r="E65" s="74"/>
      <c r="F65" s="74">
        <f t="shared" ref="F65:F73" si="81">INT(D65*E65)</f>
        <v>0</v>
      </c>
      <c r="G65" s="74"/>
      <c r="H65" s="74">
        <f t="shared" ref="H65:H73" si="82">INT(D65*G65)</f>
        <v>0</v>
      </c>
      <c r="I65" s="74"/>
      <c r="J65" s="74">
        <f t="shared" ref="J65:J73" si="83">INT(D65*I65)</f>
        <v>0</v>
      </c>
      <c r="K65" s="75">
        <f t="shared" ref="K65:K73" si="84">E65+G65+I65</f>
        <v>0</v>
      </c>
      <c r="L65" s="75">
        <f t="shared" ref="L65:L73" si="85">F65+H65+J65</f>
        <v>0</v>
      </c>
      <c r="M65" s="72"/>
    </row>
    <row r="66" spans="1:13" s="9" customFormat="1" ht="24.95" customHeight="1">
      <c r="A66" s="77" t="s">
        <v>80</v>
      </c>
      <c r="B66" s="72" t="s">
        <v>69</v>
      </c>
      <c r="C66" s="68" t="s">
        <v>70</v>
      </c>
      <c r="D66" s="73">
        <v>2</v>
      </c>
      <c r="E66" s="74"/>
      <c r="F66" s="74">
        <f t="shared" si="81"/>
        <v>0</v>
      </c>
      <c r="G66" s="74"/>
      <c r="H66" s="74">
        <f t="shared" si="82"/>
        <v>0</v>
      </c>
      <c r="I66" s="74"/>
      <c r="J66" s="74">
        <f t="shared" si="83"/>
        <v>0</v>
      </c>
      <c r="K66" s="75">
        <f t="shared" si="84"/>
        <v>0</v>
      </c>
      <c r="L66" s="75">
        <f t="shared" si="85"/>
        <v>0</v>
      </c>
      <c r="M66" s="72"/>
    </row>
    <row r="67" spans="1:13" s="9" customFormat="1" ht="24.95" customHeight="1">
      <c r="A67" s="71" t="s">
        <v>81</v>
      </c>
      <c r="B67" s="72" t="s">
        <v>69</v>
      </c>
      <c r="C67" s="68" t="s">
        <v>70</v>
      </c>
      <c r="D67" s="73">
        <v>2</v>
      </c>
      <c r="E67" s="74"/>
      <c r="F67" s="74">
        <f t="shared" si="81"/>
        <v>0</v>
      </c>
      <c r="G67" s="74"/>
      <c r="H67" s="74">
        <f t="shared" si="82"/>
        <v>0</v>
      </c>
      <c r="I67" s="74"/>
      <c r="J67" s="74">
        <f t="shared" si="83"/>
        <v>0</v>
      </c>
      <c r="K67" s="75">
        <f t="shared" si="84"/>
        <v>0</v>
      </c>
      <c r="L67" s="75">
        <f t="shared" si="85"/>
        <v>0</v>
      </c>
      <c r="M67" s="72"/>
    </row>
    <row r="68" spans="1:13" s="9" customFormat="1" ht="24.95" customHeight="1">
      <c r="A68" s="71" t="s">
        <v>82</v>
      </c>
      <c r="B68" s="72" t="s">
        <v>69</v>
      </c>
      <c r="C68" s="68" t="s">
        <v>70</v>
      </c>
      <c r="D68" s="73">
        <v>2</v>
      </c>
      <c r="E68" s="74"/>
      <c r="F68" s="74">
        <f t="shared" si="81"/>
        <v>0</v>
      </c>
      <c r="G68" s="74"/>
      <c r="H68" s="74">
        <f t="shared" si="82"/>
        <v>0</v>
      </c>
      <c r="I68" s="74"/>
      <c r="J68" s="74">
        <f t="shared" si="83"/>
        <v>0</v>
      </c>
      <c r="K68" s="75">
        <f t="shared" si="84"/>
        <v>0</v>
      </c>
      <c r="L68" s="75">
        <f t="shared" si="85"/>
        <v>0</v>
      </c>
      <c r="M68" s="72"/>
    </row>
    <row r="69" spans="1:13" s="9" customFormat="1" ht="24.95" customHeight="1">
      <c r="A69" s="71" t="s">
        <v>87</v>
      </c>
      <c r="B69" s="79" t="s">
        <v>88</v>
      </c>
      <c r="C69" s="68" t="s">
        <v>24</v>
      </c>
      <c r="D69" s="73">
        <v>1</v>
      </c>
      <c r="E69" s="74"/>
      <c r="F69" s="74">
        <f t="shared" si="81"/>
        <v>0</v>
      </c>
      <c r="G69" s="74"/>
      <c r="H69" s="74">
        <f t="shared" si="82"/>
        <v>0</v>
      </c>
      <c r="I69" s="74"/>
      <c r="J69" s="74">
        <f t="shared" si="83"/>
        <v>0</v>
      </c>
      <c r="K69" s="75">
        <f t="shared" si="84"/>
        <v>0</v>
      </c>
      <c r="L69" s="75">
        <f t="shared" si="85"/>
        <v>0</v>
      </c>
      <c r="M69" s="72"/>
    </row>
    <row r="70" spans="1:13" s="9" customFormat="1" ht="24.95" customHeight="1">
      <c r="A70" s="71" t="s">
        <v>89</v>
      </c>
      <c r="B70" s="79" t="s">
        <v>90</v>
      </c>
      <c r="C70" s="72" t="s">
        <v>24</v>
      </c>
      <c r="D70" s="73">
        <v>1</v>
      </c>
      <c r="E70" s="74"/>
      <c r="F70" s="74">
        <f t="shared" si="81"/>
        <v>0</v>
      </c>
      <c r="G70" s="74"/>
      <c r="H70" s="74">
        <f t="shared" si="82"/>
        <v>0</v>
      </c>
      <c r="I70" s="74"/>
      <c r="J70" s="74">
        <f t="shared" si="83"/>
        <v>0</v>
      </c>
      <c r="K70" s="75">
        <f t="shared" si="84"/>
        <v>0</v>
      </c>
      <c r="L70" s="75">
        <f t="shared" si="85"/>
        <v>0</v>
      </c>
      <c r="M70" s="72"/>
    </row>
    <row r="71" spans="1:13" s="9" customFormat="1" ht="24.95" customHeight="1">
      <c r="A71" s="71" t="s">
        <v>91</v>
      </c>
      <c r="B71" s="72" t="s">
        <v>69</v>
      </c>
      <c r="C71" s="72" t="s">
        <v>70</v>
      </c>
      <c r="D71" s="73">
        <v>2</v>
      </c>
      <c r="E71" s="74"/>
      <c r="F71" s="74">
        <f t="shared" si="81"/>
        <v>0</v>
      </c>
      <c r="G71" s="74"/>
      <c r="H71" s="74">
        <f t="shared" si="82"/>
        <v>0</v>
      </c>
      <c r="I71" s="74"/>
      <c r="J71" s="74">
        <f t="shared" si="83"/>
        <v>0</v>
      </c>
      <c r="K71" s="75">
        <f t="shared" si="84"/>
        <v>0</v>
      </c>
      <c r="L71" s="75">
        <f t="shared" si="85"/>
        <v>0</v>
      </c>
      <c r="M71" s="72"/>
    </row>
    <row r="72" spans="1:13" s="9" customFormat="1" ht="24.95" customHeight="1">
      <c r="A72" s="71" t="s">
        <v>92</v>
      </c>
      <c r="B72" s="72" t="s">
        <v>76</v>
      </c>
      <c r="C72" s="72" t="s">
        <v>72</v>
      </c>
      <c r="D72" s="73">
        <v>1</v>
      </c>
      <c r="E72" s="74"/>
      <c r="F72" s="74">
        <f t="shared" si="81"/>
        <v>0</v>
      </c>
      <c r="G72" s="74"/>
      <c r="H72" s="74">
        <f t="shared" si="82"/>
        <v>0</v>
      </c>
      <c r="I72" s="74"/>
      <c r="J72" s="74">
        <f t="shared" si="83"/>
        <v>0</v>
      </c>
      <c r="K72" s="75">
        <f t="shared" si="84"/>
        <v>0</v>
      </c>
      <c r="L72" s="75">
        <f t="shared" si="85"/>
        <v>0</v>
      </c>
      <c r="M72" s="72"/>
    </row>
    <row r="73" spans="1:13" s="9" customFormat="1" ht="24.95" customHeight="1">
      <c r="A73" s="71" t="s">
        <v>93</v>
      </c>
      <c r="B73" s="72" t="s">
        <v>76</v>
      </c>
      <c r="C73" s="72" t="s">
        <v>72</v>
      </c>
      <c r="D73" s="73">
        <v>1</v>
      </c>
      <c r="E73" s="74"/>
      <c r="F73" s="74">
        <f t="shared" si="81"/>
        <v>0</v>
      </c>
      <c r="G73" s="74"/>
      <c r="H73" s="74">
        <f t="shared" si="82"/>
        <v>0</v>
      </c>
      <c r="I73" s="74"/>
      <c r="J73" s="74">
        <f t="shared" si="83"/>
        <v>0</v>
      </c>
      <c r="K73" s="75">
        <f t="shared" si="84"/>
        <v>0</v>
      </c>
      <c r="L73" s="75">
        <f t="shared" si="85"/>
        <v>0</v>
      </c>
      <c r="M73" s="72"/>
    </row>
    <row r="74" spans="1:13" s="9" customFormat="1" ht="24.95" customHeight="1">
      <c r="A74" s="71"/>
      <c r="B74" s="72"/>
      <c r="C74" s="72"/>
      <c r="D74" s="73"/>
      <c r="E74" s="74"/>
      <c r="F74" s="74"/>
      <c r="G74" s="74"/>
      <c r="H74" s="74"/>
      <c r="I74" s="74"/>
      <c r="J74" s="74"/>
      <c r="K74" s="75"/>
      <c r="L74" s="75"/>
      <c r="M74" s="72"/>
    </row>
    <row r="75" spans="1:13" s="9" customFormat="1" ht="24.95" customHeight="1">
      <c r="A75" s="71"/>
      <c r="B75" s="72"/>
      <c r="C75" s="72"/>
      <c r="D75" s="73"/>
      <c r="E75" s="74"/>
      <c r="F75" s="74"/>
      <c r="G75" s="74"/>
      <c r="H75" s="74"/>
      <c r="I75" s="74"/>
      <c r="J75" s="74"/>
      <c r="K75" s="75"/>
      <c r="L75" s="75"/>
      <c r="M75" s="72"/>
    </row>
    <row r="76" spans="1:13" s="9" customFormat="1" ht="24.95" customHeight="1">
      <c r="A76" s="71"/>
      <c r="B76" s="72"/>
      <c r="C76" s="72"/>
      <c r="D76" s="73"/>
      <c r="E76" s="74"/>
      <c r="F76" s="74"/>
      <c r="G76" s="74"/>
      <c r="H76" s="74"/>
      <c r="I76" s="74"/>
      <c r="J76" s="74"/>
      <c r="K76" s="75"/>
      <c r="L76" s="75"/>
      <c r="M76" s="72"/>
    </row>
    <row r="77" spans="1:13" s="9" customFormat="1" ht="24.95" customHeight="1">
      <c r="A77" s="71"/>
      <c r="B77" s="72"/>
      <c r="C77" s="72"/>
      <c r="D77" s="73"/>
      <c r="E77" s="74"/>
      <c r="F77" s="74"/>
      <c r="G77" s="74"/>
      <c r="H77" s="74"/>
      <c r="I77" s="74"/>
      <c r="J77" s="74"/>
      <c r="K77" s="75"/>
      <c r="L77" s="75"/>
      <c r="M77" s="72"/>
    </row>
    <row r="78" spans="1:13" s="9" customFormat="1" ht="24.95" customHeight="1">
      <c r="A78" s="71"/>
      <c r="B78" s="72"/>
      <c r="C78" s="72"/>
      <c r="D78" s="73"/>
      <c r="E78" s="74"/>
      <c r="F78" s="74"/>
      <c r="G78" s="74"/>
      <c r="H78" s="74"/>
      <c r="I78" s="74"/>
      <c r="J78" s="74"/>
      <c r="K78" s="75"/>
      <c r="L78" s="75"/>
      <c r="M78" s="72"/>
    </row>
    <row r="79" spans="1:13" s="9" customFormat="1" ht="24.95" customHeight="1">
      <c r="A79" s="71"/>
      <c r="B79" s="72"/>
      <c r="C79" s="72"/>
      <c r="D79" s="73"/>
      <c r="E79" s="74"/>
      <c r="F79" s="74"/>
      <c r="G79" s="74"/>
      <c r="H79" s="74"/>
      <c r="I79" s="74"/>
      <c r="J79" s="74"/>
      <c r="K79" s="75"/>
      <c r="L79" s="75"/>
      <c r="M79" s="72"/>
    </row>
    <row r="80" spans="1:13" s="9" customFormat="1" ht="24.95" customHeight="1">
      <c r="A80" s="71"/>
      <c r="B80" s="72"/>
      <c r="C80" s="72"/>
      <c r="D80" s="73"/>
      <c r="E80" s="74"/>
      <c r="F80" s="74"/>
      <c r="G80" s="74"/>
      <c r="H80" s="74"/>
      <c r="I80" s="74"/>
      <c r="J80" s="74"/>
      <c r="K80" s="75"/>
      <c r="L80" s="75"/>
      <c r="M80" s="72"/>
    </row>
    <row r="81" spans="1:13" s="9" customFormat="1" ht="24.95" customHeight="1">
      <c r="A81" s="71"/>
      <c r="B81" s="72"/>
      <c r="C81" s="72"/>
      <c r="D81" s="73"/>
      <c r="E81" s="74"/>
      <c r="F81" s="74"/>
      <c r="G81" s="74"/>
      <c r="H81" s="74"/>
      <c r="I81" s="74"/>
      <c r="J81" s="74"/>
      <c r="K81" s="75"/>
      <c r="L81" s="75"/>
      <c r="M81" s="72"/>
    </row>
    <row r="82" spans="1:13" s="9" customFormat="1" ht="24.95" customHeight="1">
      <c r="A82" s="71"/>
      <c r="B82" s="72"/>
      <c r="C82" s="72"/>
      <c r="D82" s="73"/>
      <c r="E82" s="74"/>
      <c r="F82" s="74"/>
      <c r="G82" s="74"/>
      <c r="H82" s="74"/>
      <c r="I82" s="74"/>
      <c r="J82" s="74"/>
      <c r="K82" s="75"/>
      <c r="L82" s="75"/>
      <c r="M82" s="72"/>
    </row>
    <row r="83" spans="1:13" s="9" customFormat="1" ht="24.95" customHeight="1">
      <c r="A83" s="158" t="s">
        <v>94</v>
      </c>
      <c r="B83" s="159"/>
      <c r="C83" s="76"/>
      <c r="D83" s="107"/>
      <c r="E83" s="108"/>
      <c r="F83" s="108">
        <f>SUM(F65:F82)</f>
        <v>0</v>
      </c>
      <c r="G83" s="108"/>
      <c r="H83" s="108">
        <f>SUM(H65:H82)</f>
        <v>0</v>
      </c>
      <c r="I83" s="108"/>
      <c r="J83" s="108">
        <f>SUM(J65:J82)</f>
        <v>0</v>
      </c>
      <c r="K83" s="109"/>
      <c r="L83" s="108">
        <f>SUM(L65:L82)</f>
        <v>0</v>
      </c>
      <c r="M83" s="76"/>
    </row>
    <row r="84" spans="1:13" s="9" customFormat="1" ht="24.95" customHeight="1">
      <c r="A84" s="113" t="s">
        <v>148</v>
      </c>
      <c r="B84" s="76"/>
      <c r="C84" s="76"/>
      <c r="D84" s="107"/>
      <c r="E84" s="74"/>
      <c r="F84" s="74"/>
      <c r="G84" s="74"/>
      <c r="H84" s="74"/>
      <c r="I84" s="74"/>
      <c r="J84" s="74"/>
      <c r="K84" s="75"/>
      <c r="L84" s="75"/>
      <c r="M84" s="72"/>
    </row>
    <row r="85" spans="1:13" s="9" customFormat="1" ht="24.95" customHeight="1">
      <c r="A85" s="71" t="s">
        <v>96</v>
      </c>
      <c r="B85" s="72" t="s">
        <v>97</v>
      </c>
      <c r="C85" s="72" t="s">
        <v>103</v>
      </c>
      <c r="D85" s="73">
        <v>8.1</v>
      </c>
      <c r="E85" s="74"/>
      <c r="F85" s="74">
        <f t="shared" ref="F85:F102" si="86">INT(D85*E85)</f>
        <v>0</v>
      </c>
      <c r="G85" s="74"/>
      <c r="H85" s="74">
        <f t="shared" ref="H85:H102" si="87">INT(D85*G85)</f>
        <v>0</v>
      </c>
      <c r="I85" s="74">
        <v>0</v>
      </c>
      <c r="J85" s="74">
        <f t="shared" ref="J85:J102" si="88">INT(D85*I85)</f>
        <v>0</v>
      </c>
      <c r="K85" s="75">
        <f t="shared" ref="K85:K102" si="89">E85+G85+I85</f>
        <v>0</v>
      </c>
      <c r="L85" s="75">
        <f t="shared" ref="L85:L102" si="90">F85+H85+J85</f>
        <v>0</v>
      </c>
      <c r="M85" s="70"/>
    </row>
    <row r="86" spans="1:13" s="9" customFormat="1" ht="24.95" customHeight="1">
      <c r="A86" s="71" t="s">
        <v>98</v>
      </c>
      <c r="B86" s="72" t="s">
        <v>99</v>
      </c>
      <c r="C86" s="72" t="s">
        <v>103</v>
      </c>
      <c r="D86" s="73">
        <f>8.1+18.09</f>
        <v>26.189999999999998</v>
      </c>
      <c r="E86" s="74"/>
      <c r="F86" s="74">
        <f t="shared" si="86"/>
        <v>0</v>
      </c>
      <c r="G86" s="74"/>
      <c r="H86" s="74">
        <f t="shared" si="87"/>
        <v>0</v>
      </c>
      <c r="I86" s="74">
        <v>0</v>
      </c>
      <c r="J86" s="74">
        <f t="shared" si="88"/>
        <v>0</v>
      </c>
      <c r="K86" s="75">
        <f t="shared" si="89"/>
        <v>0</v>
      </c>
      <c r="L86" s="75">
        <f t="shared" si="90"/>
        <v>0</v>
      </c>
      <c r="M86" s="72"/>
    </row>
    <row r="87" spans="1:13" s="9" customFormat="1" ht="24.95" customHeight="1">
      <c r="A87" s="71" t="s">
        <v>100</v>
      </c>
      <c r="B87" s="72" t="s">
        <v>102</v>
      </c>
      <c r="C87" s="72" t="s">
        <v>103</v>
      </c>
      <c r="D87" s="73">
        <v>2</v>
      </c>
      <c r="E87" s="74"/>
      <c r="F87" s="74">
        <f t="shared" si="86"/>
        <v>0</v>
      </c>
      <c r="G87" s="74"/>
      <c r="H87" s="74">
        <f t="shared" si="87"/>
        <v>0</v>
      </c>
      <c r="I87" s="74">
        <v>0</v>
      </c>
      <c r="J87" s="74">
        <f t="shared" si="88"/>
        <v>0</v>
      </c>
      <c r="K87" s="75">
        <f t="shared" si="89"/>
        <v>0</v>
      </c>
      <c r="L87" s="75">
        <f t="shared" si="90"/>
        <v>0</v>
      </c>
      <c r="M87" s="72"/>
    </row>
    <row r="88" spans="1:13" s="9" customFormat="1" ht="24.95" customHeight="1">
      <c r="A88" s="71" t="s">
        <v>101</v>
      </c>
      <c r="B88" s="72" t="s">
        <v>117</v>
      </c>
      <c r="C88" s="72" t="s">
        <v>103</v>
      </c>
      <c r="D88" s="73">
        <v>23.9</v>
      </c>
      <c r="E88" s="74"/>
      <c r="F88" s="74">
        <f t="shared" si="86"/>
        <v>0</v>
      </c>
      <c r="G88" s="74"/>
      <c r="H88" s="74">
        <f t="shared" si="87"/>
        <v>0</v>
      </c>
      <c r="I88" s="74">
        <v>0</v>
      </c>
      <c r="J88" s="74">
        <f t="shared" si="88"/>
        <v>0</v>
      </c>
      <c r="K88" s="75">
        <f t="shared" si="89"/>
        <v>0</v>
      </c>
      <c r="L88" s="75">
        <f t="shared" si="90"/>
        <v>0</v>
      </c>
      <c r="M88" s="72"/>
    </row>
    <row r="89" spans="1:13" s="9" customFormat="1" ht="24.95" customHeight="1">
      <c r="A89" s="71" t="s">
        <v>101</v>
      </c>
      <c r="B89" s="72" t="s">
        <v>102</v>
      </c>
      <c r="C89" s="72" t="s">
        <v>103</v>
      </c>
      <c r="D89" s="73">
        <v>35</v>
      </c>
      <c r="E89" s="74"/>
      <c r="F89" s="74">
        <f t="shared" si="86"/>
        <v>0</v>
      </c>
      <c r="G89" s="74"/>
      <c r="H89" s="74">
        <f t="shared" si="87"/>
        <v>0</v>
      </c>
      <c r="I89" s="74">
        <v>0</v>
      </c>
      <c r="J89" s="74">
        <f t="shared" si="88"/>
        <v>0</v>
      </c>
      <c r="K89" s="75">
        <f t="shared" si="89"/>
        <v>0</v>
      </c>
      <c r="L89" s="75">
        <f t="shared" si="90"/>
        <v>0</v>
      </c>
      <c r="M89" s="72"/>
    </row>
    <row r="90" spans="1:13" s="9" customFormat="1" ht="24.95" customHeight="1">
      <c r="A90" s="71" t="s">
        <v>115</v>
      </c>
      <c r="B90" s="72" t="s">
        <v>116</v>
      </c>
      <c r="C90" s="72" t="s">
        <v>24</v>
      </c>
      <c r="D90" s="73">
        <v>1</v>
      </c>
      <c r="E90" s="74"/>
      <c r="F90" s="74">
        <f t="shared" si="86"/>
        <v>0</v>
      </c>
      <c r="G90" s="74"/>
      <c r="H90" s="74">
        <f t="shared" si="87"/>
        <v>0</v>
      </c>
      <c r="I90" s="74">
        <v>0</v>
      </c>
      <c r="J90" s="74">
        <f t="shared" si="88"/>
        <v>0</v>
      </c>
      <c r="K90" s="75">
        <f t="shared" si="89"/>
        <v>0</v>
      </c>
      <c r="L90" s="75">
        <f t="shared" si="90"/>
        <v>0</v>
      </c>
      <c r="M90" s="72"/>
    </row>
    <row r="91" spans="1:13" s="9" customFormat="1" ht="24.95" customHeight="1">
      <c r="A91" s="71" t="s">
        <v>105</v>
      </c>
      <c r="B91" s="72" t="s">
        <v>107</v>
      </c>
      <c r="C91" s="72" t="s">
        <v>103</v>
      </c>
      <c r="D91" s="73">
        <v>18.09</v>
      </c>
      <c r="E91" s="74"/>
      <c r="F91" s="74">
        <f t="shared" si="86"/>
        <v>0</v>
      </c>
      <c r="G91" s="74"/>
      <c r="H91" s="74">
        <f t="shared" si="87"/>
        <v>0</v>
      </c>
      <c r="I91" s="74">
        <v>0</v>
      </c>
      <c r="J91" s="74">
        <f t="shared" si="88"/>
        <v>0</v>
      </c>
      <c r="K91" s="75">
        <f t="shared" si="89"/>
        <v>0</v>
      </c>
      <c r="L91" s="75">
        <f t="shared" si="90"/>
        <v>0</v>
      </c>
      <c r="M91" s="72"/>
    </row>
    <row r="92" spans="1:13" s="9" customFormat="1" ht="24.95" customHeight="1">
      <c r="A92" s="71" t="s">
        <v>106</v>
      </c>
      <c r="B92" s="72" t="s">
        <v>108</v>
      </c>
      <c r="C92" s="72" t="s">
        <v>103</v>
      </c>
      <c r="D92" s="73">
        <v>18.09</v>
      </c>
      <c r="E92" s="74"/>
      <c r="F92" s="74">
        <f t="shared" si="86"/>
        <v>0</v>
      </c>
      <c r="G92" s="74"/>
      <c r="H92" s="74">
        <f t="shared" si="87"/>
        <v>0</v>
      </c>
      <c r="I92" s="74">
        <v>0</v>
      </c>
      <c r="J92" s="74">
        <f t="shared" si="88"/>
        <v>0</v>
      </c>
      <c r="K92" s="75">
        <f t="shared" si="89"/>
        <v>0</v>
      </c>
      <c r="L92" s="75">
        <f t="shared" si="90"/>
        <v>0</v>
      </c>
      <c r="M92" s="72"/>
    </row>
    <row r="93" spans="1:13" s="9" customFormat="1" ht="24.95" customHeight="1">
      <c r="A93" s="71" t="s">
        <v>109</v>
      </c>
      <c r="B93" s="72" t="s">
        <v>110</v>
      </c>
      <c r="C93" s="72" t="s">
        <v>103</v>
      </c>
      <c r="D93" s="73">
        <v>45.5</v>
      </c>
      <c r="E93" s="74"/>
      <c r="F93" s="74">
        <f t="shared" si="86"/>
        <v>0</v>
      </c>
      <c r="G93" s="74"/>
      <c r="H93" s="74">
        <f t="shared" si="87"/>
        <v>0</v>
      </c>
      <c r="I93" s="74">
        <v>0</v>
      </c>
      <c r="J93" s="74">
        <f t="shared" si="88"/>
        <v>0</v>
      </c>
      <c r="K93" s="75">
        <f t="shared" si="89"/>
        <v>0</v>
      </c>
      <c r="L93" s="75">
        <f t="shared" si="90"/>
        <v>0</v>
      </c>
      <c r="M93" s="72"/>
    </row>
    <row r="94" spans="1:13" s="9" customFormat="1" ht="24.95" customHeight="1">
      <c r="A94" s="71" t="s">
        <v>111</v>
      </c>
      <c r="B94" s="72" t="s">
        <v>112</v>
      </c>
      <c r="C94" s="72" t="s">
        <v>24</v>
      </c>
      <c r="D94" s="73">
        <v>1</v>
      </c>
      <c r="E94" s="74"/>
      <c r="F94" s="74">
        <f t="shared" si="86"/>
        <v>0</v>
      </c>
      <c r="G94" s="74"/>
      <c r="H94" s="74">
        <f t="shared" si="87"/>
        <v>0</v>
      </c>
      <c r="I94" s="74">
        <v>0</v>
      </c>
      <c r="J94" s="74">
        <f t="shared" si="88"/>
        <v>0</v>
      </c>
      <c r="K94" s="75">
        <f t="shared" si="89"/>
        <v>0</v>
      </c>
      <c r="L94" s="75">
        <f t="shared" si="90"/>
        <v>0</v>
      </c>
      <c r="M94" s="72"/>
    </row>
    <row r="95" spans="1:13" s="9" customFormat="1" ht="24.95" customHeight="1">
      <c r="A95" s="71" t="s">
        <v>113</v>
      </c>
      <c r="B95" s="72" t="s">
        <v>114</v>
      </c>
      <c r="C95" s="72" t="s">
        <v>103</v>
      </c>
      <c r="D95" s="73">
        <v>46.7</v>
      </c>
      <c r="E95" s="74"/>
      <c r="F95" s="74">
        <f t="shared" si="86"/>
        <v>0</v>
      </c>
      <c r="G95" s="74"/>
      <c r="H95" s="74">
        <f t="shared" si="87"/>
        <v>0</v>
      </c>
      <c r="I95" s="74">
        <v>0</v>
      </c>
      <c r="J95" s="74">
        <f t="shared" si="88"/>
        <v>0</v>
      </c>
      <c r="K95" s="75">
        <f t="shared" si="89"/>
        <v>0</v>
      </c>
      <c r="L95" s="75">
        <f t="shared" si="90"/>
        <v>0</v>
      </c>
      <c r="M95" s="72"/>
    </row>
    <row r="96" spans="1:13" s="9" customFormat="1" ht="24.95" customHeight="1">
      <c r="A96" s="71" t="s">
        <v>156</v>
      </c>
      <c r="B96" s="72" t="s">
        <v>114</v>
      </c>
      <c r="C96" s="72" t="s">
        <v>142</v>
      </c>
      <c r="D96" s="73">
        <v>1</v>
      </c>
      <c r="E96" s="74"/>
      <c r="F96" s="74">
        <f t="shared" si="86"/>
        <v>0</v>
      </c>
      <c r="G96" s="74"/>
      <c r="H96" s="74">
        <f t="shared" si="87"/>
        <v>0</v>
      </c>
      <c r="I96" s="74">
        <v>0</v>
      </c>
      <c r="J96" s="74">
        <f t="shared" si="88"/>
        <v>0</v>
      </c>
      <c r="K96" s="75">
        <f t="shared" si="89"/>
        <v>0</v>
      </c>
      <c r="L96" s="75">
        <f t="shared" si="90"/>
        <v>0</v>
      </c>
      <c r="M96" s="72"/>
    </row>
    <row r="97" spans="1:13" s="9" customFormat="1" ht="24.95" customHeight="1">
      <c r="A97" s="71" t="s">
        <v>118</v>
      </c>
      <c r="B97" s="72" t="s">
        <v>121</v>
      </c>
      <c r="C97" s="72" t="s">
        <v>103</v>
      </c>
      <c r="D97" s="73">
        <v>46.7</v>
      </c>
      <c r="E97" s="74"/>
      <c r="F97" s="74">
        <f t="shared" si="86"/>
        <v>0</v>
      </c>
      <c r="G97" s="74"/>
      <c r="H97" s="74">
        <f t="shared" si="87"/>
        <v>0</v>
      </c>
      <c r="I97" s="74">
        <v>0</v>
      </c>
      <c r="J97" s="74">
        <f t="shared" si="88"/>
        <v>0</v>
      </c>
      <c r="K97" s="75">
        <f t="shared" si="89"/>
        <v>0</v>
      </c>
      <c r="L97" s="75">
        <f t="shared" si="90"/>
        <v>0</v>
      </c>
      <c r="M97" s="72"/>
    </row>
    <row r="98" spans="1:13" s="9" customFormat="1" ht="24.95" customHeight="1">
      <c r="A98" s="71" t="s">
        <v>119</v>
      </c>
      <c r="B98" s="72" t="s">
        <v>120</v>
      </c>
      <c r="C98" s="72" t="s">
        <v>104</v>
      </c>
      <c r="D98" s="73">
        <v>2</v>
      </c>
      <c r="E98" s="74"/>
      <c r="F98" s="74">
        <f t="shared" si="86"/>
        <v>0</v>
      </c>
      <c r="G98" s="74"/>
      <c r="H98" s="74">
        <f t="shared" si="87"/>
        <v>0</v>
      </c>
      <c r="I98" s="74">
        <v>0</v>
      </c>
      <c r="J98" s="74">
        <f t="shared" si="88"/>
        <v>0</v>
      </c>
      <c r="K98" s="75">
        <f t="shared" si="89"/>
        <v>0</v>
      </c>
      <c r="L98" s="75">
        <f t="shared" si="90"/>
        <v>0</v>
      </c>
      <c r="M98" s="72"/>
    </row>
    <row r="99" spans="1:13" s="9" customFormat="1" ht="24.95" customHeight="1">
      <c r="A99" s="71" t="s">
        <v>153</v>
      </c>
      <c r="B99" s="72" t="s">
        <v>154</v>
      </c>
      <c r="C99" s="72" t="s">
        <v>104</v>
      </c>
      <c r="D99" s="73">
        <v>3.6</v>
      </c>
      <c r="E99" s="74"/>
      <c r="F99" s="74">
        <f t="shared" si="86"/>
        <v>0</v>
      </c>
      <c r="G99" s="74"/>
      <c r="H99" s="74">
        <f t="shared" si="87"/>
        <v>0</v>
      </c>
      <c r="I99" s="74">
        <v>0</v>
      </c>
      <c r="J99" s="74">
        <f t="shared" si="88"/>
        <v>0</v>
      </c>
      <c r="K99" s="75">
        <f t="shared" si="89"/>
        <v>0</v>
      </c>
      <c r="L99" s="75">
        <f t="shared" si="90"/>
        <v>0</v>
      </c>
      <c r="M99" s="72"/>
    </row>
    <row r="100" spans="1:13" s="9" customFormat="1" ht="24.95" customHeight="1">
      <c r="A100" s="71" t="s">
        <v>145</v>
      </c>
      <c r="B100" s="72" t="s">
        <v>155</v>
      </c>
      <c r="C100" s="72" t="s">
        <v>24</v>
      </c>
      <c r="D100" s="73">
        <v>1</v>
      </c>
      <c r="E100" s="74"/>
      <c r="F100" s="74">
        <f t="shared" si="86"/>
        <v>0</v>
      </c>
      <c r="G100" s="74"/>
      <c r="H100" s="74">
        <f t="shared" si="87"/>
        <v>0</v>
      </c>
      <c r="I100" s="74">
        <v>0</v>
      </c>
      <c r="J100" s="74">
        <f t="shared" si="88"/>
        <v>0</v>
      </c>
      <c r="K100" s="75">
        <f t="shared" si="89"/>
        <v>0</v>
      </c>
      <c r="L100" s="75">
        <f t="shared" si="90"/>
        <v>0</v>
      </c>
      <c r="M100" s="72"/>
    </row>
    <row r="101" spans="1:13" s="9" customFormat="1" ht="24.95" customHeight="1">
      <c r="A101" s="71" t="s">
        <v>172</v>
      </c>
      <c r="B101" s="72" t="s">
        <v>173</v>
      </c>
      <c r="C101" s="72" t="s">
        <v>24</v>
      </c>
      <c r="D101" s="73">
        <v>1</v>
      </c>
      <c r="E101" s="74"/>
      <c r="F101" s="74">
        <f t="shared" si="86"/>
        <v>0</v>
      </c>
      <c r="G101" s="74"/>
      <c r="H101" s="74">
        <f t="shared" si="87"/>
        <v>0</v>
      </c>
      <c r="I101" s="74">
        <v>0</v>
      </c>
      <c r="J101" s="74">
        <f t="shared" si="88"/>
        <v>0</v>
      </c>
      <c r="K101" s="75">
        <f t="shared" si="89"/>
        <v>0</v>
      </c>
      <c r="L101" s="75">
        <f t="shared" si="90"/>
        <v>0</v>
      </c>
      <c r="M101" s="72"/>
    </row>
    <row r="102" spans="1:13" s="9" customFormat="1" ht="24.95" customHeight="1">
      <c r="A102" s="71" t="s">
        <v>150</v>
      </c>
      <c r="B102" s="72" t="s">
        <v>151</v>
      </c>
      <c r="C102" s="72" t="s">
        <v>152</v>
      </c>
      <c r="D102" s="73">
        <v>2</v>
      </c>
      <c r="E102" s="74"/>
      <c r="F102" s="74">
        <f t="shared" si="86"/>
        <v>0</v>
      </c>
      <c r="G102" s="74"/>
      <c r="H102" s="74">
        <f t="shared" si="87"/>
        <v>0</v>
      </c>
      <c r="I102" s="74">
        <v>0</v>
      </c>
      <c r="J102" s="74">
        <f t="shared" si="88"/>
        <v>0</v>
      </c>
      <c r="K102" s="75">
        <f t="shared" si="89"/>
        <v>0</v>
      </c>
      <c r="L102" s="75">
        <f t="shared" si="90"/>
        <v>0</v>
      </c>
      <c r="M102" s="72"/>
    </row>
    <row r="103" spans="1:13" s="9" customFormat="1" ht="24.95" customHeight="1">
      <c r="A103" s="71"/>
      <c r="B103" s="72"/>
      <c r="C103" s="72"/>
      <c r="D103" s="73"/>
      <c r="E103" s="74"/>
      <c r="F103" s="74"/>
      <c r="G103" s="74"/>
      <c r="H103" s="74"/>
      <c r="I103" s="74"/>
      <c r="J103" s="74"/>
      <c r="K103" s="75"/>
      <c r="L103" s="75"/>
      <c r="M103" s="72"/>
    </row>
    <row r="104" spans="1:13" s="9" customFormat="1" ht="24.95" customHeight="1">
      <c r="A104" s="158" t="s">
        <v>94</v>
      </c>
      <c r="B104" s="159"/>
      <c r="C104" s="76"/>
      <c r="D104" s="107"/>
      <c r="E104" s="108"/>
      <c r="F104" s="108">
        <f>SUM(F85:F103)</f>
        <v>0</v>
      </c>
      <c r="G104" s="108"/>
      <c r="H104" s="108">
        <f>SUM(H85:H103)</f>
        <v>0</v>
      </c>
      <c r="I104" s="108"/>
      <c r="J104" s="108">
        <f>SUM(J85:J103)</f>
        <v>0</v>
      </c>
      <c r="K104" s="109"/>
      <c r="L104" s="108">
        <f>SUM(L85:L103)</f>
        <v>0</v>
      </c>
      <c r="M104" s="76"/>
    </row>
    <row r="105" spans="1:13" s="9" customFormat="1" ht="24.95" customHeight="1">
      <c r="A105" s="113" t="s">
        <v>160</v>
      </c>
      <c r="B105" s="72"/>
      <c r="C105" s="72"/>
      <c r="D105" s="73"/>
      <c r="E105" s="74"/>
      <c r="F105" s="74"/>
      <c r="G105" s="74"/>
      <c r="H105" s="74"/>
      <c r="I105" s="74"/>
      <c r="J105" s="74"/>
      <c r="K105" s="75"/>
      <c r="L105" s="75"/>
      <c r="M105" s="72"/>
    </row>
    <row r="106" spans="1:13" s="9" customFormat="1" ht="24.95" customHeight="1">
      <c r="A106" s="71" t="s">
        <v>123</v>
      </c>
      <c r="B106" s="72" t="s">
        <v>124</v>
      </c>
      <c r="C106" s="73" t="s">
        <v>68</v>
      </c>
      <c r="D106" s="73">
        <v>4</v>
      </c>
      <c r="E106" s="74"/>
      <c r="F106" s="74">
        <f t="shared" ref="F106:F115" si="91">INT(D106*E106)</f>
        <v>0</v>
      </c>
      <c r="G106" s="74"/>
      <c r="H106" s="74">
        <f t="shared" ref="H106:H115" si="92">INT(D106*G106)</f>
        <v>0</v>
      </c>
      <c r="I106" s="74">
        <v>0</v>
      </c>
      <c r="J106" s="74">
        <f t="shared" ref="J106:J115" si="93">INT(D106*I106)</f>
        <v>0</v>
      </c>
      <c r="K106" s="75">
        <f t="shared" ref="K106:K115" si="94">E106+G106+I106</f>
        <v>0</v>
      </c>
      <c r="L106" s="75">
        <f t="shared" ref="L106:L115" si="95">F106+H106+J106</f>
        <v>0</v>
      </c>
      <c r="M106" s="72"/>
    </row>
    <row r="107" spans="1:13" s="9" customFormat="1" ht="24.95" customHeight="1">
      <c r="A107" s="71" t="s">
        <v>123</v>
      </c>
      <c r="B107" s="72" t="s">
        <v>125</v>
      </c>
      <c r="C107" s="73" t="s">
        <v>68</v>
      </c>
      <c r="D107" s="73">
        <v>9</v>
      </c>
      <c r="E107" s="74"/>
      <c r="F107" s="74">
        <f t="shared" si="91"/>
        <v>0</v>
      </c>
      <c r="G107" s="74"/>
      <c r="H107" s="74">
        <f t="shared" si="92"/>
        <v>0</v>
      </c>
      <c r="I107" s="74">
        <v>0</v>
      </c>
      <c r="J107" s="74">
        <f t="shared" si="93"/>
        <v>0</v>
      </c>
      <c r="K107" s="75">
        <f t="shared" si="94"/>
        <v>0</v>
      </c>
      <c r="L107" s="75">
        <f t="shared" si="95"/>
        <v>0</v>
      </c>
      <c r="M107" s="72"/>
    </row>
    <row r="108" spans="1:13" s="9" customFormat="1" ht="24.95" customHeight="1">
      <c r="A108" s="71" t="s">
        <v>126</v>
      </c>
      <c r="B108" s="72" t="s">
        <v>127</v>
      </c>
      <c r="C108" s="73" t="s">
        <v>68</v>
      </c>
      <c r="D108" s="73">
        <v>2</v>
      </c>
      <c r="E108" s="74"/>
      <c r="F108" s="74">
        <f t="shared" si="91"/>
        <v>0</v>
      </c>
      <c r="G108" s="74"/>
      <c r="H108" s="74">
        <f t="shared" si="92"/>
        <v>0</v>
      </c>
      <c r="I108" s="74">
        <v>0</v>
      </c>
      <c r="J108" s="74">
        <f t="shared" si="93"/>
        <v>0</v>
      </c>
      <c r="K108" s="75">
        <f t="shared" si="94"/>
        <v>0</v>
      </c>
      <c r="L108" s="75">
        <f t="shared" si="95"/>
        <v>0</v>
      </c>
      <c r="M108" s="72"/>
    </row>
    <row r="109" spans="1:13" s="9" customFormat="1" ht="24.95" customHeight="1">
      <c r="A109" s="71" t="s">
        <v>126</v>
      </c>
      <c r="B109" s="72" t="s">
        <v>128</v>
      </c>
      <c r="C109" s="73" t="s">
        <v>68</v>
      </c>
      <c r="D109" s="73">
        <v>1</v>
      </c>
      <c r="E109" s="74"/>
      <c r="F109" s="74">
        <f t="shared" si="91"/>
        <v>0</v>
      </c>
      <c r="G109" s="74"/>
      <c r="H109" s="74">
        <f t="shared" si="92"/>
        <v>0</v>
      </c>
      <c r="I109" s="74">
        <v>0</v>
      </c>
      <c r="J109" s="74">
        <f t="shared" si="93"/>
        <v>0</v>
      </c>
      <c r="K109" s="75">
        <f t="shared" si="94"/>
        <v>0</v>
      </c>
      <c r="L109" s="75">
        <f t="shared" si="95"/>
        <v>0</v>
      </c>
      <c r="M109" s="72"/>
    </row>
    <row r="110" spans="1:13" s="9" customFormat="1" ht="24.95" customHeight="1">
      <c r="A110" s="71" t="s">
        <v>129</v>
      </c>
      <c r="B110" s="72" t="s">
        <v>130</v>
      </c>
      <c r="C110" s="73" t="s">
        <v>68</v>
      </c>
      <c r="D110" s="73">
        <v>4</v>
      </c>
      <c r="E110" s="74"/>
      <c r="F110" s="74">
        <f t="shared" si="91"/>
        <v>0</v>
      </c>
      <c r="G110" s="74"/>
      <c r="H110" s="74">
        <f t="shared" si="92"/>
        <v>0</v>
      </c>
      <c r="I110" s="74">
        <v>0</v>
      </c>
      <c r="J110" s="74">
        <f t="shared" si="93"/>
        <v>0</v>
      </c>
      <c r="K110" s="75">
        <f t="shared" si="94"/>
        <v>0</v>
      </c>
      <c r="L110" s="75">
        <f t="shared" si="95"/>
        <v>0</v>
      </c>
      <c r="M110" s="72"/>
    </row>
    <row r="111" spans="1:13" s="9" customFormat="1" ht="24.95" customHeight="1">
      <c r="A111" s="71" t="s">
        <v>131</v>
      </c>
      <c r="B111" s="72" t="s">
        <v>132</v>
      </c>
      <c r="C111" s="73" t="s">
        <v>73</v>
      </c>
      <c r="D111" s="73">
        <v>1</v>
      </c>
      <c r="E111" s="74"/>
      <c r="F111" s="74">
        <f t="shared" si="91"/>
        <v>0</v>
      </c>
      <c r="G111" s="74"/>
      <c r="H111" s="74">
        <f t="shared" si="92"/>
        <v>0</v>
      </c>
      <c r="I111" s="74">
        <v>0</v>
      </c>
      <c r="J111" s="74">
        <f t="shared" si="93"/>
        <v>0</v>
      </c>
      <c r="K111" s="75">
        <f t="shared" si="94"/>
        <v>0</v>
      </c>
      <c r="L111" s="75">
        <f t="shared" si="95"/>
        <v>0</v>
      </c>
      <c r="M111" s="72"/>
    </row>
    <row r="112" spans="1:13" s="9" customFormat="1" ht="24.95" customHeight="1">
      <c r="A112" s="71" t="s">
        <v>133</v>
      </c>
      <c r="B112" s="72" t="s">
        <v>134</v>
      </c>
      <c r="C112" s="73" t="s">
        <v>74</v>
      </c>
      <c r="D112" s="73">
        <v>1</v>
      </c>
      <c r="E112" s="74"/>
      <c r="F112" s="74">
        <f t="shared" si="91"/>
        <v>0</v>
      </c>
      <c r="G112" s="74"/>
      <c r="H112" s="74">
        <f t="shared" si="92"/>
        <v>0</v>
      </c>
      <c r="I112" s="74">
        <v>0</v>
      </c>
      <c r="J112" s="74">
        <f t="shared" si="93"/>
        <v>0</v>
      </c>
      <c r="K112" s="75">
        <f t="shared" si="94"/>
        <v>0</v>
      </c>
      <c r="L112" s="75">
        <f t="shared" si="95"/>
        <v>0</v>
      </c>
      <c r="M112" s="72"/>
    </row>
    <row r="113" spans="1:13" s="9" customFormat="1" ht="24.95" customHeight="1">
      <c r="A113" s="71" t="s">
        <v>135</v>
      </c>
      <c r="B113" s="72" t="s">
        <v>136</v>
      </c>
      <c r="C113" s="73" t="s">
        <v>73</v>
      </c>
      <c r="D113" s="73">
        <v>1</v>
      </c>
      <c r="E113" s="74"/>
      <c r="F113" s="74">
        <f t="shared" si="91"/>
        <v>0</v>
      </c>
      <c r="G113" s="74"/>
      <c r="H113" s="74">
        <f t="shared" si="92"/>
        <v>0</v>
      </c>
      <c r="I113" s="74">
        <v>0</v>
      </c>
      <c r="J113" s="74">
        <f t="shared" si="93"/>
        <v>0</v>
      </c>
      <c r="K113" s="75">
        <f t="shared" si="94"/>
        <v>0</v>
      </c>
      <c r="L113" s="75">
        <f t="shared" si="95"/>
        <v>0</v>
      </c>
      <c r="M113" s="72"/>
    </row>
    <row r="114" spans="1:13" s="9" customFormat="1" ht="24.95" customHeight="1">
      <c r="A114" s="71" t="s">
        <v>137</v>
      </c>
      <c r="B114" s="72" t="s">
        <v>138</v>
      </c>
      <c r="C114" s="73" t="s">
        <v>73</v>
      </c>
      <c r="D114" s="73">
        <v>1</v>
      </c>
      <c r="E114" s="74"/>
      <c r="F114" s="74">
        <f t="shared" si="91"/>
        <v>0</v>
      </c>
      <c r="G114" s="74"/>
      <c r="H114" s="74">
        <f t="shared" si="92"/>
        <v>0</v>
      </c>
      <c r="I114" s="74">
        <v>0</v>
      </c>
      <c r="J114" s="74">
        <f t="shared" si="93"/>
        <v>0</v>
      </c>
      <c r="K114" s="75">
        <f t="shared" si="94"/>
        <v>0</v>
      </c>
      <c r="L114" s="75">
        <f t="shared" si="95"/>
        <v>0</v>
      </c>
      <c r="M114" s="72"/>
    </row>
    <row r="115" spans="1:13" s="9" customFormat="1" ht="24.95" customHeight="1">
      <c r="A115" s="71" t="s">
        <v>139</v>
      </c>
      <c r="B115" s="72" t="s">
        <v>140</v>
      </c>
      <c r="C115" s="73" t="s">
        <v>67</v>
      </c>
      <c r="D115" s="73">
        <v>5</v>
      </c>
      <c r="E115" s="74"/>
      <c r="F115" s="74">
        <f t="shared" si="91"/>
        <v>0</v>
      </c>
      <c r="G115" s="74"/>
      <c r="H115" s="74">
        <f t="shared" si="92"/>
        <v>0</v>
      </c>
      <c r="I115" s="74">
        <v>0</v>
      </c>
      <c r="J115" s="74">
        <f t="shared" si="93"/>
        <v>0</v>
      </c>
      <c r="K115" s="75">
        <f t="shared" si="94"/>
        <v>0</v>
      </c>
      <c r="L115" s="75">
        <f t="shared" si="95"/>
        <v>0</v>
      </c>
      <c r="M115" s="72"/>
    </row>
    <row r="116" spans="1:13" s="9" customFormat="1" ht="24.95" customHeight="1">
      <c r="A116" s="71"/>
      <c r="B116" s="72"/>
      <c r="C116" s="73"/>
      <c r="D116" s="73"/>
      <c r="E116" s="74"/>
      <c r="F116" s="74"/>
      <c r="G116" s="74"/>
      <c r="H116" s="74"/>
      <c r="I116" s="74"/>
      <c r="J116" s="74"/>
      <c r="K116" s="75"/>
      <c r="L116" s="75"/>
      <c r="M116" s="72"/>
    </row>
    <row r="117" spans="1:13" s="9" customFormat="1" ht="24.95" customHeight="1">
      <c r="A117" s="158" t="s">
        <v>94</v>
      </c>
      <c r="B117" s="159"/>
      <c r="C117" s="76"/>
      <c r="D117" s="107"/>
      <c r="E117" s="108"/>
      <c r="F117" s="108">
        <f>SUM(F106:F116)</f>
        <v>0</v>
      </c>
      <c r="G117" s="108"/>
      <c r="H117" s="108">
        <f>SUM(H106:H116)</f>
        <v>0</v>
      </c>
      <c r="I117" s="108"/>
      <c r="J117" s="108">
        <f>SUM(J106:J116)</f>
        <v>0</v>
      </c>
      <c r="K117" s="109"/>
      <c r="L117" s="108">
        <f>SUM(L106:L116)</f>
        <v>0</v>
      </c>
      <c r="M117" s="72"/>
    </row>
    <row r="118" spans="1:13" s="9" customFormat="1" ht="24.95" customHeight="1">
      <c r="A118" s="71"/>
      <c r="B118" s="72"/>
      <c r="C118" s="76"/>
      <c r="D118" s="107"/>
      <c r="E118" s="108"/>
      <c r="F118" s="108"/>
      <c r="G118" s="108"/>
      <c r="H118" s="108"/>
      <c r="I118" s="108"/>
      <c r="J118" s="108"/>
      <c r="K118" s="109"/>
      <c r="L118" s="108"/>
      <c r="M118" s="72"/>
    </row>
    <row r="119" spans="1:13" s="9" customFormat="1" ht="24.95" customHeight="1">
      <c r="A119" s="71"/>
      <c r="B119" s="72"/>
      <c r="C119" s="76"/>
      <c r="D119" s="107"/>
      <c r="E119" s="108"/>
      <c r="F119" s="108"/>
      <c r="G119" s="108"/>
      <c r="H119" s="108"/>
      <c r="I119" s="108"/>
      <c r="J119" s="108"/>
      <c r="K119" s="109"/>
      <c r="L119" s="108"/>
      <c r="M119" s="72"/>
    </row>
    <row r="120" spans="1:13" s="9" customFormat="1" ht="24.95" customHeight="1">
      <c r="A120" s="71"/>
      <c r="B120" s="72"/>
      <c r="C120" s="76"/>
      <c r="D120" s="107"/>
      <c r="E120" s="108"/>
      <c r="F120" s="108"/>
      <c r="G120" s="108"/>
      <c r="H120" s="108"/>
      <c r="I120" s="108"/>
      <c r="J120" s="108"/>
      <c r="K120" s="109"/>
      <c r="L120" s="108"/>
      <c r="M120" s="72"/>
    </row>
    <row r="121" spans="1:13" s="9" customFormat="1" ht="24.95" customHeight="1">
      <c r="A121" s="71"/>
      <c r="B121" s="72"/>
      <c r="C121" s="76"/>
      <c r="D121" s="107"/>
      <c r="E121" s="108"/>
      <c r="F121" s="108"/>
      <c r="G121" s="108"/>
      <c r="H121" s="108"/>
      <c r="I121" s="108"/>
      <c r="J121" s="108"/>
      <c r="K121" s="109"/>
      <c r="L121" s="108"/>
      <c r="M121" s="72"/>
    </row>
    <row r="122" spans="1:13" s="9" customFormat="1" ht="24.95" customHeight="1">
      <c r="A122" s="71"/>
      <c r="B122" s="72"/>
      <c r="C122" s="76"/>
      <c r="D122" s="107"/>
      <c r="E122" s="108"/>
      <c r="F122" s="108"/>
      <c r="G122" s="108"/>
      <c r="H122" s="108"/>
      <c r="I122" s="108"/>
      <c r="J122" s="108"/>
      <c r="K122" s="109"/>
      <c r="L122" s="108"/>
      <c r="M122" s="72"/>
    </row>
    <row r="123" spans="1:13" s="9" customFormat="1" ht="24.95" customHeight="1">
      <c r="A123" s="71"/>
      <c r="B123" s="72"/>
      <c r="C123" s="76"/>
      <c r="D123" s="107"/>
      <c r="E123" s="108"/>
      <c r="F123" s="108"/>
      <c r="G123" s="108"/>
      <c r="H123" s="108"/>
      <c r="I123" s="108"/>
      <c r="J123" s="108"/>
      <c r="K123" s="109"/>
      <c r="L123" s="108"/>
      <c r="M123" s="72"/>
    </row>
    <row r="124" spans="1:13" s="9" customFormat="1" ht="24.95" customHeight="1">
      <c r="A124" s="71"/>
      <c r="B124" s="72"/>
      <c r="C124" s="76"/>
      <c r="D124" s="107"/>
      <c r="E124" s="108"/>
      <c r="F124" s="108"/>
      <c r="G124" s="108"/>
      <c r="H124" s="108"/>
      <c r="I124" s="108"/>
      <c r="J124" s="108"/>
      <c r="K124" s="109"/>
      <c r="L124" s="108"/>
      <c r="M124" s="72"/>
    </row>
    <row r="125" spans="1:13" s="9" customFormat="1" ht="24.95" customHeight="1">
      <c r="A125" s="158" t="s">
        <v>157</v>
      </c>
      <c r="B125" s="159"/>
      <c r="C125" s="76"/>
      <c r="D125" s="107"/>
      <c r="E125" s="108"/>
      <c r="F125" s="108">
        <f>F117+F104+F83</f>
        <v>0</v>
      </c>
      <c r="G125" s="108"/>
      <c r="H125" s="108">
        <f>H117+H104+H83</f>
        <v>0</v>
      </c>
      <c r="I125" s="108"/>
      <c r="J125" s="108">
        <f>J117+J104+J83</f>
        <v>0</v>
      </c>
      <c r="K125" s="109"/>
      <c r="L125" s="108">
        <f>L117+L104+L83</f>
        <v>0</v>
      </c>
      <c r="M125" s="72"/>
    </row>
    <row r="126" spans="1:13" s="9" customFormat="1" ht="24.95" customHeight="1">
      <c r="A126" s="66" t="s">
        <v>181</v>
      </c>
      <c r="B126" s="67"/>
      <c r="C126" s="68"/>
      <c r="D126" s="69"/>
      <c r="E126" s="70"/>
      <c r="F126" s="70"/>
      <c r="G126" s="70"/>
      <c r="H126" s="70"/>
      <c r="I126" s="70"/>
      <c r="J126" s="70"/>
      <c r="K126" s="70"/>
      <c r="L126" s="70"/>
      <c r="M126" s="70"/>
    </row>
    <row r="127" spans="1:13" s="9" customFormat="1" ht="24.95" customHeight="1">
      <c r="A127" s="113" t="s">
        <v>158</v>
      </c>
      <c r="B127" s="78"/>
      <c r="C127" s="68"/>
      <c r="D127" s="73"/>
      <c r="E127" s="74"/>
      <c r="F127" s="74"/>
      <c r="G127" s="74"/>
      <c r="H127" s="74"/>
      <c r="I127" s="74"/>
      <c r="J127" s="74"/>
      <c r="K127" s="75"/>
      <c r="L127" s="75"/>
      <c r="M127" s="72"/>
    </row>
    <row r="128" spans="1:13" s="9" customFormat="1" ht="24.95" customHeight="1">
      <c r="A128" s="114" t="s">
        <v>83</v>
      </c>
      <c r="B128" s="78" t="s">
        <v>84</v>
      </c>
      <c r="C128" s="68" t="s">
        <v>24</v>
      </c>
      <c r="D128" s="73">
        <v>1</v>
      </c>
      <c r="E128" s="74"/>
      <c r="F128" s="74">
        <f t="shared" ref="F128:F136" si="96">INT(D128*E128)</f>
        <v>0</v>
      </c>
      <c r="G128" s="74"/>
      <c r="H128" s="74">
        <f t="shared" ref="H128:H136" si="97">INT(D128*G128)</f>
        <v>0</v>
      </c>
      <c r="I128" s="74">
        <v>0</v>
      </c>
      <c r="J128" s="74">
        <f t="shared" ref="J128:J136" si="98">INT(D128*I128)</f>
        <v>0</v>
      </c>
      <c r="K128" s="75">
        <f t="shared" ref="K128:K136" si="99">E128+G128+I128</f>
        <v>0</v>
      </c>
      <c r="L128" s="75">
        <f t="shared" ref="L128:L136" si="100">F128+H128+J128</f>
        <v>0</v>
      </c>
      <c r="M128" s="72"/>
    </row>
    <row r="129" spans="1:13" s="9" customFormat="1" ht="24.95" customHeight="1">
      <c r="A129" s="77" t="s">
        <v>80</v>
      </c>
      <c r="B129" s="72" t="s">
        <v>69</v>
      </c>
      <c r="C129" s="68" t="s">
        <v>70</v>
      </c>
      <c r="D129" s="73">
        <v>2</v>
      </c>
      <c r="E129" s="74"/>
      <c r="F129" s="74">
        <f t="shared" si="96"/>
        <v>0</v>
      </c>
      <c r="G129" s="74"/>
      <c r="H129" s="74">
        <f t="shared" si="97"/>
        <v>0</v>
      </c>
      <c r="I129" s="74">
        <v>0</v>
      </c>
      <c r="J129" s="74">
        <f t="shared" si="98"/>
        <v>0</v>
      </c>
      <c r="K129" s="75">
        <f t="shared" si="99"/>
        <v>0</v>
      </c>
      <c r="L129" s="75">
        <f t="shared" si="100"/>
        <v>0</v>
      </c>
      <c r="M129" s="72"/>
    </row>
    <row r="130" spans="1:13" s="9" customFormat="1" ht="24.95" customHeight="1">
      <c r="A130" s="71" t="s">
        <v>81</v>
      </c>
      <c r="B130" s="72" t="s">
        <v>69</v>
      </c>
      <c r="C130" s="68" t="s">
        <v>70</v>
      </c>
      <c r="D130" s="73">
        <v>2</v>
      </c>
      <c r="E130" s="74"/>
      <c r="F130" s="74">
        <f t="shared" si="96"/>
        <v>0</v>
      </c>
      <c r="G130" s="74"/>
      <c r="H130" s="74">
        <f t="shared" si="97"/>
        <v>0</v>
      </c>
      <c r="I130" s="74">
        <v>0</v>
      </c>
      <c r="J130" s="74">
        <f t="shared" si="98"/>
        <v>0</v>
      </c>
      <c r="K130" s="75">
        <f t="shared" si="99"/>
        <v>0</v>
      </c>
      <c r="L130" s="75">
        <f t="shared" si="100"/>
        <v>0</v>
      </c>
      <c r="M130" s="72"/>
    </row>
    <row r="131" spans="1:13" s="9" customFormat="1" ht="24.95" customHeight="1">
      <c r="A131" s="71" t="s">
        <v>82</v>
      </c>
      <c r="B131" s="72" t="s">
        <v>69</v>
      </c>
      <c r="C131" s="68" t="s">
        <v>70</v>
      </c>
      <c r="D131" s="73">
        <v>2</v>
      </c>
      <c r="E131" s="74"/>
      <c r="F131" s="74">
        <f t="shared" si="96"/>
        <v>0</v>
      </c>
      <c r="G131" s="74"/>
      <c r="H131" s="74">
        <f t="shared" si="97"/>
        <v>0</v>
      </c>
      <c r="I131" s="74">
        <v>0</v>
      </c>
      <c r="J131" s="74">
        <f t="shared" si="98"/>
        <v>0</v>
      </c>
      <c r="K131" s="75">
        <f t="shared" si="99"/>
        <v>0</v>
      </c>
      <c r="L131" s="75">
        <f t="shared" si="100"/>
        <v>0</v>
      </c>
      <c r="M131" s="72"/>
    </row>
    <row r="132" spans="1:13" s="9" customFormat="1" ht="24.95" customHeight="1">
      <c r="A132" s="71" t="s">
        <v>87</v>
      </c>
      <c r="B132" s="79" t="s">
        <v>88</v>
      </c>
      <c r="C132" s="68" t="s">
        <v>24</v>
      </c>
      <c r="D132" s="73">
        <v>1</v>
      </c>
      <c r="E132" s="74"/>
      <c r="F132" s="74">
        <f t="shared" si="96"/>
        <v>0</v>
      </c>
      <c r="G132" s="74"/>
      <c r="H132" s="74">
        <f t="shared" si="97"/>
        <v>0</v>
      </c>
      <c r="I132" s="74">
        <v>0</v>
      </c>
      <c r="J132" s="74">
        <f t="shared" si="98"/>
        <v>0</v>
      </c>
      <c r="K132" s="75">
        <f t="shared" si="99"/>
        <v>0</v>
      </c>
      <c r="L132" s="75">
        <f t="shared" si="100"/>
        <v>0</v>
      </c>
      <c r="M132" s="72"/>
    </row>
    <row r="133" spans="1:13" s="9" customFormat="1" ht="24.95" customHeight="1">
      <c r="A133" s="71" t="s">
        <v>89</v>
      </c>
      <c r="B133" s="79" t="s">
        <v>90</v>
      </c>
      <c r="C133" s="72" t="s">
        <v>24</v>
      </c>
      <c r="D133" s="73">
        <v>1</v>
      </c>
      <c r="E133" s="74"/>
      <c r="F133" s="74">
        <f t="shared" si="96"/>
        <v>0</v>
      </c>
      <c r="G133" s="74"/>
      <c r="H133" s="74">
        <f t="shared" si="97"/>
        <v>0</v>
      </c>
      <c r="I133" s="74">
        <v>0</v>
      </c>
      <c r="J133" s="74">
        <f t="shared" si="98"/>
        <v>0</v>
      </c>
      <c r="K133" s="75">
        <f t="shared" si="99"/>
        <v>0</v>
      </c>
      <c r="L133" s="75">
        <f t="shared" si="100"/>
        <v>0</v>
      </c>
      <c r="M133" s="72"/>
    </row>
    <row r="134" spans="1:13" s="9" customFormat="1" ht="24.95" customHeight="1">
      <c r="A134" s="71" t="s">
        <v>91</v>
      </c>
      <c r="B134" s="72" t="s">
        <v>69</v>
      </c>
      <c r="C134" s="72" t="s">
        <v>70</v>
      </c>
      <c r="D134" s="73">
        <v>2</v>
      </c>
      <c r="E134" s="74"/>
      <c r="F134" s="74">
        <f t="shared" si="96"/>
        <v>0</v>
      </c>
      <c r="G134" s="74"/>
      <c r="H134" s="74">
        <f t="shared" si="97"/>
        <v>0</v>
      </c>
      <c r="I134" s="74">
        <v>0</v>
      </c>
      <c r="J134" s="74">
        <f t="shared" si="98"/>
        <v>0</v>
      </c>
      <c r="K134" s="75">
        <f t="shared" si="99"/>
        <v>0</v>
      </c>
      <c r="L134" s="75">
        <f t="shared" si="100"/>
        <v>0</v>
      </c>
      <c r="M134" s="72"/>
    </row>
    <row r="135" spans="1:13" s="9" customFormat="1" ht="24.95" customHeight="1">
      <c r="A135" s="71" t="s">
        <v>92</v>
      </c>
      <c r="B135" s="72" t="s">
        <v>76</v>
      </c>
      <c r="C135" s="72" t="s">
        <v>72</v>
      </c>
      <c r="D135" s="73">
        <v>1</v>
      </c>
      <c r="E135" s="74"/>
      <c r="F135" s="74">
        <f t="shared" si="96"/>
        <v>0</v>
      </c>
      <c r="G135" s="74"/>
      <c r="H135" s="74">
        <f t="shared" si="97"/>
        <v>0</v>
      </c>
      <c r="I135" s="74"/>
      <c r="J135" s="74">
        <f t="shared" si="98"/>
        <v>0</v>
      </c>
      <c r="K135" s="75">
        <f t="shared" si="99"/>
        <v>0</v>
      </c>
      <c r="L135" s="75">
        <f t="shared" si="100"/>
        <v>0</v>
      </c>
      <c r="M135" s="72"/>
    </row>
    <row r="136" spans="1:13" s="9" customFormat="1" ht="24.95" customHeight="1">
      <c r="A136" s="71" t="s">
        <v>93</v>
      </c>
      <c r="B136" s="72" t="s">
        <v>76</v>
      </c>
      <c r="C136" s="72" t="s">
        <v>72</v>
      </c>
      <c r="D136" s="73">
        <v>1</v>
      </c>
      <c r="E136" s="74"/>
      <c r="F136" s="74">
        <f t="shared" si="96"/>
        <v>0</v>
      </c>
      <c r="G136" s="74"/>
      <c r="H136" s="74">
        <f t="shared" si="97"/>
        <v>0</v>
      </c>
      <c r="I136" s="74"/>
      <c r="J136" s="74">
        <f t="shared" si="98"/>
        <v>0</v>
      </c>
      <c r="K136" s="75">
        <f t="shared" si="99"/>
        <v>0</v>
      </c>
      <c r="L136" s="75">
        <f t="shared" si="100"/>
        <v>0</v>
      </c>
      <c r="M136" s="72"/>
    </row>
    <row r="137" spans="1:13" s="9" customFormat="1" ht="24.95" customHeight="1">
      <c r="A137" s="71"/>
      <c r="B137" s="72"/>
      <c r="C137" s="72"/>
      <c r="D137" s="73"/>
      <c r="E137" s="74"/>
      <c r="F137" s="74"/>
      <c r="G137" s="74"/>
      <c r="H137" s="74"/>
      <c r="I137" s="74"/>
      <c r="J137" s="74"/>
      <c r="K137" s="75"/>
      <c r="L137" s="75"/>
      <c r="M137" s="72"/>
    </row>
    <row r="138" spans="1:13" s="9" customFormat="1" ht="24.95" customHeight="1">
      <c r="A138" s="71"/>
      <c r="B138" s="72"/>
      <c r="C138" s="72"/>
      <c r="D138" s="73"/>
      <c r="E138" s="74"/>
      <c r="F138" s="74"/>
      <c r="G138" s="74"/>
      <c r="H138" s="74"/>
      <c r="I138" s="74"/>
      <c r="J138" s="74"/>
      <c r="K138" s="75"/>
      <c r="L138" s="75"/>
      <c r="M138" s="72"/>
    </row>
    <row r="139" spans="1:13" s="9" customFormat="1" ht="24.95" customHeight="1">
      <c r="A139" s="71"/>
      <c r="B139" s="72"/>
      <c r="C139" s="72"/>
      <c r="D139" s="73"/>
      <c r="E139" s="74"/>
      <c r="F139" s="74"/>
      <c r="G139" s="74"/>
      <c r="H139" s="74"/>
      <c r="I139" s="74"/>
      <c r="J139" s="74"/>
      <c r="K139" s="75"/>
      <c r="L139" s="75"/>
      <c r="M139" s="72"/>
    </row>
    <row r="140" spans="1:13" s="9" customFormat="1" ht="24.95" customHeight="1">
      <c r="A140" s="71"/>
      <c r="B140" s="72"/>
      <c r="C140" s="72"/>
      <c r="D140" s="73"/>
      <c r="E140" s="74"/>
      <c r="F140" s="74"/>
      <c r="G140" s="74"/>
      <c r="H140" s="74"/>
      <c r="I140" s="74"/>
      <c r="J140" s="74"/>
      <c r="K140" s="75"/>
      <c r="L140" s="75"/>
      <c r="M140" s="72"/>
    </row>
    <row r="141" spans="1:13" s="9" customFormat="1" ht="24.95" customHeight="1">
      <c r="A141" s="71"/>
      <c r="B141" s="72"/>
      <c r="C141" s="72"/>
      <c r="D141" s="73"/>
      <c r="E141" s="74"/>
      <c r="F141" s="74"/>
      <c r="G141" s="74"/>
      <c r="H141" s="74"/>
      <c r="I141" s="74"/>
      <c r="J141" s="74"/>
      <c r="K141" s="75"/>
      <c r="L141" s="75"/>
      <c r="M141" s="72"/>
    </row>
    <row r="142" spans="1:13" s="9" customFormat="1" ht="24.95" customHeight="1">
      <c r="A142" s="71"/>
      <c r="B142" s="72"/>
      <c r="C142" s="72"/>
      <c r="D142" s="73"/>
      <c r="E142" s="74"/>
      <c r="F142" s="74"/>
      <c r="G142" s="74"/>
      <c r="H142" s="74"/>
      <c r="I142" s="74"/>
      <c r="J142" s="74"/>
      <c r="K142" s="75"/>
      <c r="L142" s="75"/>
      <c r="M142" s="72"/>
    </row>
    <row r="143" spans="1:13" s="9" customFormat="1" ht="24.95" customHeight="1">
      <c r="A143" s="71"/>
      <c r="B143" s="72"/>
      <c r="C143" s="72"/>
      <c r="D143" s="73"/>
      <c r="E143" s="74"/>
      <c r="F143" s="74"/>
      <c r="G143" s="74"/>
      <c r="H143" s="74"/>
      <c r="I143" s="74"/>
      <c r="J143" s="74"/>
      <c r="K143" s="75"/>
      <c r="L143" s="75"/>
      <c r="M143" s="72"/>
    </row>
    <row r="144" spans="1:13" s="9" customFormat="1" ht="24.95" customHeight="1">
      <c r="A144" s="71"/>
      <c r="B144" s="72"/>
      <c r="C144" s="72"/>
      <c r="D144" s="73"/>
      <c r="E144" s="74"/>
      <c r="F144" s="74"/>
      <c r="G144" s="74"/>
      <c r="H144" s="74"/>
      <c r="I144" s="74"/>
      <c r="J144" s="74"/>
      <c r="K144" s="75"/>
      <c r="L144" s="75"/>
      <c r="M144" s="72"/>
    </row>
    <row r="145" spans="1:13" s="9" customFormat="1" ht="24.95" customHeight="1">
      <c r="A145" s="71"/>
      <c r="B145" s="72"/>
      <c r="C145" s="72"/>
      <c r="D145" s="73"/>
      <c r="E145" s="74"/>
      <c r="F145" s="74"/>
      <c r="G145" s="74"/>
      <c r="H145" s="74"/>
      <c r="I145" s="74"/>
      <c r="J145" s="74"/>
      <c r="K145" s="75"/>
      <c r="L145" s="75"/>
      <c r="M145" s="72"/>
    </row>
    <row r="146" spans="1:13" s="9" customFormat="1" ht="24.95" customHeight="1">
      <c r="A146" s="158" t="s">
        <v>94</v>
      </c>
      <c r="B146" s="159"/>
      <c r="C146" s="76"/>
      <c r="D146" s="107"/>
      <c r="E146" s="108"/>
      <c r="F146" s="108">
        <f>SUM(F128:F145)</f>
        <v>0</v>
      </c>
      <c r="G146" s="108"/>
      <c r="H146" s="108">
        <f>SUM(H128:H145)</f>
        <v>0</v>
      </c>
      <c r="I146" s="108"/>
      <c r="J146" s="108">
        <f>SUM(J128:J145)</f>
        <v>0</v>
      </c>
      <c r="K146" s="109"/>
      <c r="L146" s="108">
        <f>SUM(L128:L145)</f>
        <v>0</v>
      </c>
      <c r="M146" s="76"/>
    </row>
    <row r="147" spans="1:13" s="9" customFormat="1" ht="24.95" customHeight="1">
      <c r="A147" s="113" t="s">
        <v>159</v>
      </c>
      <c r="B147" s="76"/>
      <c r="C147" s="76"/>
      <c r="D147" s="107"/>
      <c r="E147" s="74"/>
      <c r="F147" s="74"/>
      <c r="G147" s="74"/>
      <c r="H147" s="74"/>
      <c r="I147" s="74"/>
      <c r="J147" s="74"/>
      <c r="K147" s="75"/>
      <c r="L147" s="75"/>
      <c r="M147" s="72"/>
    </row>
    <row r="148" spans="1:13" s="9" customFormat="1" ht="24.95" customHeight="1">
      <c r="A148" s="71" t="s">
        <v>96</v>
      </c>
      <c r="B148" s="72" t="s">
        <v>97</v>
      </c>
      <c r="C148" s="72" t="s">
        <v>103</v>
      </c>
      <c r="D148" s="73">
        <v>8.1</v>
      </c>
      <c r="E148" s="74"/>
      <c r="F148" s="74">
        <f t="shared" ref="F148:F165" si="101">INT(D148*E148)</f>
        <v>0</v>
      </c>
      <c r="G148" s="74"/>
      <c r="H148" s="74">
        <f t="shared" ref="H148:H165" si="102">INT(D148*G148)</f>
        <v>0</v>
      </c>
      <c r="I148" s="74">
        <v>0</v>
      </c>
      <c r="J148" s="74">
        <f t="shared" ref="J148:J165" si="103">INT(D148*I148)</f>
        <v>0</v>
      </c>
      <c r="K148" s="75">
        <f t="shared" ref="K148:K165" si="104">E148+G148+I148</f>
        <v>0</v>
      </c>
      <c r="L148" s="75">
        <f t="shared" ref="L148:L165" si="105">F148+H148+J148</f>
        <v>0</v>
      </c>
      <c r="M148" s="70"/>
    </row>
    <row r="149" spans="1:13" s="9" customFormat="1" ht="24.95" customHeight="1">
      <c r="A149" s="71" t="s">
        <v>98</v>
      </c>
      <c r="B149" s="72" t="s">
        <v>99</v>
      </c>
      <c r="C149" s="72" t="s">
        <v>103</v>
      </c>
      <c r="D149" s="73">
        <f>8.1+18.09</f>
        <v>26.189999999999998</v>
      </c>
      <c r="E149" s="74"/>
      <c r="F149" s="74">
        <f t="shared" si="101"/>
        <v>0</v>
      </c>
      <c r="G149" s="74"/>
      <c r="H149" s="74">
        <f t="shared" si="102"/>
        <v>0</v>
      </c>
      <c r="I149" s="74">
        <v>0</v>
      </c>
      <c r="J149" s="74">
        <f t="shared" si="103"/>
        <v>0</v>
      </c>
      <c r="K149" s="75">
        <f t="shared" si="104"/>
        <v>0</v>
      </c>
      <c r="L149" s="75">
        <f t="shared" si="105"/>
        <v>0</v>
      </c>
      <c r="M149" s="72"/>
    </row>
    <row r="150" spans="1:13" s="9" customFormat="1" ht="24.95" customHeight="1">
      <c r="A150" s="71" t="s">
        <v>100</v>
      </c>
      <c r="B150" s="72" t="s">
        <v>102</v>
      </c>
      <c r="C150" s="72" t="s">
        <v>103</v>
      </c>
      <c r="D150" s="73">
        <v>2</v>
      </c>
      <c r="E150" s="74"/>
      <c r="F150" s="74">
        <f t="shared" si="101"/>
        <v>0</v>
      </c>
      <c r="G150" s="74"/>
      <c r="H150" s="74">
        <f t="shared" si="102"/>
        <v>0</v>
      </c>
      <c r="I150" s="74">
        <v>0</v>
      </c>
      <c r="J150" s="74">
        <f t="shared" si="103"/>
        <v>0</v>
      </c>
      <c r="K150" s="75">
        <f t="shared" si="104"/>
        <v>0</v>
      </c>
      <c r="L150" s="75">
        <f t="shared" si="105"/>
        <v>0</v>
      </c>
      <c r="M150" s="72"/>
    </row>
    <row r="151" spans="1:13" s="9" customFormat="1" ht="24.95" customHeight="1">
      <c r="A151" s="71" t="s">
        <v>101</v>
      </c>
      <c r="B151" s="72" t="s">
        <v>117</v>
      </c>
      <c r="C151" s="72" t="s">
        <v>103</v>
      </c>
      <c r="D151" s="73">
        <v>24.17</v>
      </c>
      <c r="E151" s="74"/>
      <c r="F151" s="74">
        <f t="shared" si="101"/>
        <v>0</v>
      </c>
      <c r="G151" s="74"/>
      <c r="H151" s="74">
        <f t="shared" si="102"/>
        <v>0</v>
      </c>
      <c r="I151" s="74">
        <v>0</v>
      </c>
      <c r="J151" s="74">
        <f t="shared" si="103"/>
        <v>0</v>
      </c>
      <c r="K151" s="75">
        <f t="shared" si="104"/>
        <v>0</v>
      </c>
      <c r="L151" s="75">
        <f t="shared" si="105"/>
        <v>0</v>
      </c>
      <c r="M151" s="72"/>
    </row>
    <row r="152" spans="1:13" s="9" customFormat="1" ht="24.95" customHeight="1">
      <c r="A152" s="71" t="s">
        <v>101</v>
      </c>
      <c r="B152" s="72" t="s">
        <v>102</v>
      </c>
      <c r="C152" s="72" t="s">
        <v>103</v>
      </c>
      <c r="D152" s="73">
        <v>35.270000000000003</v>
      </c>
      <c r="E152" s="74"/>
      <c r="F152" s="74">
        <f t="shared" si="101"/>
        <v>0</v>
      </c>
      <c r="G152" s="74"/>
      <c r="H152" s="74">
        <f t="shared" si="102"/>
        <v>0</v>
      </c>
      <c r="I152" s="74">
        <v>0</v>
      </c>
      <c r="J152" s="74">
        <f t="shared" si="103"/>
        <v>0</v>
      </c>
      <c r="K152" s="75">
        <f t="shared" si="104"/>
        <v>0</v>
      </c>
      <c r="L152" s="75">
        <f t="shared" si="105"/>
        <v>0</v>
      </c>
      <c r="M152" s="72"/>
    </row>
    <row r="153" spans="1:13" s="9" customFormat="1" ht="24.95" customHeight="1">
      <c r="A153" s="71" t="s">
        <v>115</v>
      </c>
      <c r="B153" s="72" t="s">
        <v>116</v>
      </c>
      <c r="C153" s="72" t="s">
        <v>24</v>
      </c>
      <c r="D153" s="73">
        <v>1</v>
      </c>
      <c r="E153" s="74"/>
      <c r="F153" s="74">
        <f t="shared" si="101"/>
        <v>0</v>
      </c>
      <c r="G153" s="74"/>
      <c r="H153" s="74">
        <f t="shared" si="102"/>
        <v>0</v>
      </c>
      <c r="I153" s="74">
        <v>0</v>
      </c>
      <c r="J153" s="74">
        <f t="shared" si="103"/>
        <v>0</v>
      </c>
      <c r="K153" s="75">
        <f t="shared" si="104"/>
        <v>0</v>
      </c>
      <c r="L153" s="75">
        <f t="shared" si="105"/>
        <v>0</v>
      </c>
      <c r="M153" s="72"/>
    </row>
    <row r="154" spans="1:13" s="9" customFormat="1" ht="24.95" customHeight="1">
      <c r="A154" s="71" t="s">
        <v>105</v>
      </c>
      <c r="B154" s="72" t="s">
        <v>107</v>
      </c>
      <c r="C154" s="72" t="s">
        <v>103</v>
      </c>
      <c r="D154" s="73">
        <v>18.09</v>
      </c>
      <c r="E154" s="74"/>
      <c r="F154" s="74">
        <f t="shared" si="101"/>
        <v>0</v>
      </c>
      <c r="G154" s="74"/>
      <c r="H154" s="74">
        <f t="shared" si="102"/>
        <v>0</v>
      </c>
      <c r="I154" s="74">
        <v>0</v>
      </c>
      <c r="J154" s="74">
        <f t="shared" si="103"/>
        <v>0</v>
      </c>
      <c r="K154" s="75">
        <f t="shared" si="104"/>
        <v>0</v>
      </c>
      <c r="L154" s="75">
        <f t="shared" si="105"/>
        <v>0</v>
      </c>
      <c r="M154" s="72"/>
    </row>
    <row r="155" spans="1:13" s="9" customFormat="1" ht="24.95" customHeight="1">
      <c r="A155" s="71" t="s">
        <v>106</v>
      </c>
      <c r="B155" s="72" t="s">
        <v>108</v>
      </c>
      <c r="C155" s="72" t="s">
        <v>103</v>
      </c>
      <c r="D155" s="73">
        <v>18.09</v>
      </c>
      <c r="E155" s="74"/>
      <c r="F155" s="74">
        <f t="shared" si="101"/>
        <v>0</v>
      </c>
      <c r="G155" s="74"/>
      <c r="H155" s="74">
        <f t="shared" si="102"/>
        <v>0</v>
      </c>
      <c r="I155" s="74">
        <v>0</v>
      </c>
      <c r="J155" s="74">
        <f t="shared" si="103"/>
        <v>0</v>
      </c>
      <c r="K155" s="75">
        <f t="shared" si="104"/>
        <v>0</v>
      </c>
      <c r="L155" s="75">
        <f t="shared" si="105"/>
        <v>0</v>
      </c>
      <c r="M155" s="72"/>
    </row>
    <row r="156" spans="1:13" s="9" customFormat="1" ht="24.95" customHeight="1">
      <c r="A156" s="71" t="s">
        <v>109</v>
      </c>
      <c r="B156" s="72" t="s">
        <v>110</v>
      </c>
      <c r="C156" s="72" t="s">
        <v>103</v>
      </c>
      <c r="D156" s="73">
        <v>45.8</v>
      </c>
      <c r="E156" s="74"/>
      <c r="F156" s="74">
        <f t="shared" si="101"/>
        <v>0</v>
      </c>
      <c r="G156" s="74"/>
      <c r="H156" s="74">
        <f t="shared" si="102"/>
        <v>0</v>
      </c>
      <c r="I156" s="74">
        <v>0</v>
      </c>
      <c r="J156" s="74">
        <f t="shared" si="103"/>
        <v>0</v>
      </c>
      <c r="K156" s="75">
        <f t="shared" si="104"/>
        <v>0</v>
      </c>
      <c r="L156" s="75">
        <f t="shared" si="105"/>
        <v>0</v>
      </c>
      <c r="M156" s="72"/>
    </row>
    <row r="157" spans="1:13" s="9" customFormat="1" ht="24.95" customHeight="1">
      <c r="A157" s="71" t="s">
        <v>111</v>
      </c>
      <c r="B157" s="72" t="s">
        <v>112</v>
      </c>
      <c r="C157" s="72" t="s">
        <v>24</v>
      </c>
      <c r="D157" s="73">
        <v>1</v>
      </c>
      <c r="E157" s="74"/>
      <c r="F157" s="74">
        <f t="shared" si="101"/>
        <v>0</v>
      </c>
      <c r="G157" s="74"/>
      <c r="H157" s="74">
        <f t="shared" si="102"/>
        <v>0</v>
      </c>
      <c r="I157" s="74">
        <v>0</v>
      </c>
      <c r="J157" s="74">
        <f t="shared" si="103"/>
        <v>0</v>
      </c>
      <c r="K157" s="75">
        <f t="shared" si="104"/>
        <v>0</v>
      </c>
      <c r="L157" s="75">
        <f t="shared" si="105"/>
        <v>0</v>
      </c>
      <c r="M157" s="72"/>
    </row>
    <row r="158" spans="1:13" s="9" customFormat="1" ht="24.95" customHeight="1">
      <c r="A158" s="71" t="s">
        <v>113</v>
      </c>
      <c r="B158" s="72" t="s">
        <v>114</v>
      </c>
      <c r="C158" s="72" t="s">
        <v>103</v>
      </c>
      <c r="D158" s="73">
        <v>48.71</v>
      </c>
      <c r="E158" s="74"/>
      <c r="F158" s="74">
        <f t="shared" si="101"/>
        <v>0</v>
      </c>
      <c r="G158" s="74"/>
      <c r="H158" s="74">
        <f t="shared" si="102"/>
        <v>0</v>
      </c>
      <c r="I158" s="74">
        <v>0</v>
      </c>
      <c r="J158" s="74">
        <f t="shared" si="103"/>
        <v>0</v>
      </c>
      <c r="K158" s="75">
        <f t="shared" si="104"/>
        <v>0</v>
      </c>
      <c r="L158" s="75">
        <f t="shared" si="105"/>
        <v>0</v>
      </c>
      <c r="M158" s="72"/>
    </row>
    <row r="159" spans="1:13" s="9" customFormat="1" ht="24.95" customHeight="1">
      <c r="A159" s="71" t="s">
        <v>156</v>
      </c>
      <c r="B159" s="72" t="s">
        <v>114</v>
      </c>
      <c r="C159" s="72" t="s">
        <v>142</v>
      </c>
      <c r="D159" s="73">
        <v>1</v>
      </c>
      <c r="E159" s="74"/>
      <c r="F159" s="74">
        <f t="shared" si="101"/>
        <v>0</v>
      </c>
      <c r="G159" s="74"/>
      <c r="H159" s="74">
        <f t="shared" si="102"/>
        <v>0</v>
      </c>
      <c r="I159" s="74">
        <v>0</v>
      </c>
      <c r="J159" s="74">
        <f t="shared" si="103"/>
        <v>0</v>
      </c>
      <c r="K159" s="75">
        <f t="shared" si="104"/>
        <v>0</v>
      </c>
      <c r="L159" s="75">
        <f t="shared" si="105"/>
        <v>0</v>
      </c>
      <c r="M159" s="72"/>
    </row>
    <row r="160" spans="1:13" s="9" customFormat="1" ht="24.95" customHeight="1">
      <c r="A160" s="71" t="s">
        <v>118</v>
      </c>
      <c r="B160" s="72" t="s">
        <v>121</v>
      </c>
      <c r="C160" s="72" t="s">
        <v>103</v>
      </c>
      <c r="D160" s="73">
        <v>48.71</v>
      </c>
      <c r="E160" s="74"/>
      <c r="F160" s="74">
        <f t="shared" si="101"/>
        <v>0</v>
      </c>
      <c r="G160" s="74"/>
      <c r="H160" s="74">
        <f t="shared" si="102"/>
        <v>0</v>
      </c>
      <c r="I160" s="74">
        <v>0</v>
      </c>
      <c r="J160" s="74">
        <f t="shared" si="103"/>
        <v>0</v>
      </c>
      <c r="K160" s="75">
        <f t="shared" si="104"/>
        <v>0</v>
      </c>
      <c r="L160" s="75">
        <f t="shared" si="105"/>
        <v>0</v>
      </c>
      <c r="M160" s="72"/>
    </row>
    <row r="161" spans="1:13" s="9" customFormat="1" ht="24.95" customHeight="1">
      <c r="A161" s="71" t="s">
        <v>119</v>
      </c>
      <c r="B161" s="72" t="s">
        <v>120</v>
      </c>
      <c r="C161" s="72" t="s">
        <v>104</v>
      </c>
      <c r="D161" s="73">
        <v>2</v>
      </c>
      <c r="E161" s="74"/>
      <c r="F161" s="74">
        <f t="shared" si="101"/>
        <v>0</v>
      </c>
      <c r="G161" s="74"/>
      <c r="H161" s="74">
        <f t="shared" si="102"/>
        <v>0</v>
      </c>
      <c r="I161" s="74">
        <v>0</v>
      </c>
      <c r="J161" s="74">
        <f t="shared" si="103"/>
        <v>0</v>
      </c>
      <c r="K161" s="75">
        <f t="shared" si="104"/>
        <v>0</v>
      </c>
      <c r="L161" s="75">
        <f t="shared" si="105"/>
        <v>0</v>
      </c>
      <c r="M161" s="72"/>
    </row>
    <row r="162" spans="1:13" s="9" customFormat="1" ht="24.95" customHeight="1">
      <c r="A162" s="71" t="s">
        <v>153</v>
      </c>
      <c r="B162" s="72" t="s">
        <v>154</v>
      </c>
      <c r="C162" s="72" t="s">
        <v>104</v>
      </c>
      <c r="D162" s="73">
        <v>3.6</v>
      </c>
      <c r="E162" s="74"/>
      <c r="F162" s="74">
        <f t="shared" si="101"/>
        <v>0</v>
      </c>
      <c r="G162" s="74"/>
      <c r="H162" s="74">
        <f t="shared" si="102"/>
        <v>0</v>
      </c>
      <c r="I162" s="74">
        <v>0</v>
      </c>
      <c r="J162" s="74">
        <f t="shared" si="103"/>
        <v>0</v>
      </c>
      <c r="K162" s="75">
        <f t="shared" si="104"/>
        <v>0</v>
      </c>
      <c r="L162" s="75">
        <f t="shared" si="105"/>
        <v>0</v>
      </c>
      <c r="M162" s="72"/>
    </row>
    <row r="163" spans="1:13" s="9" customFormat="1" ht="24.95" customHeight="1">
      <c r="A163" s="71" t="s">
        <v>145</v>
      </c>
      <c r="B163" s="72" t="s">
        <v>155</v>
      </c>
      <c r="C163" s="72" t="s">
        <v>24</v>
      </c>
      <c r="D163" s="73">
        <v>1</v>
      </c>
      <c r="E163" s="74"/>
      <c r="F163" s="74">
        <f t="shared" si="101"/>
        <v>0</v>
      </c>
      <c r="G163" s="74"/>
      <c r="H163" s="74">
        <f t="shared" si="102"/>
        <v>0</v>
      </c>
      <c r="I163" s="74">
        <v>0</v>
      </c>
      <c r="J163" s="74">
        <f t="shared" si="103"/>
        <v>0</v>
      </c>
      <c r="K163" s="75">
        <f t="shared" si="104"/>
        <v>0</v>
      </c>
      <c r="L163" s="75">
        <f t="shared" si="105"/>
        <v>0</v>
      </c>
      <c r="M163" s="72"/>
    </row>
    <row r="164" spans="1:13" s="9" customFormat="1" ht="24.95" customHeight="1">
      <c r="A164" s="71" t="s">
        <v>172</v>
      </c>
      <c r="B164" s="72" t="s">
        <v>173</v>
      </c>
      <c r="C164" s="72" t="s">
        <v>24</v>
      </c>
      <c r="D164" s="73">
        <v>1</v>
      </c>
      <c r="E164" s="74"/>
      <c r="F164" s="74">
        <f t="shared" si="101"/>
        <v>0</v>
      </c>
      <c r="G164" s="74"/>
      <c r="H164" s="74">
        <f t="shared" si="102"/>
        <v>0</v>
      </c>
      <c r="I164" s="74">
        <v>0</v>
      </c>
      <c r="J164" s="74">
        <f t="shared" si="103"/>
        <v>0</v>
      </c>
      <c r="K164" s="75">
        <f t="shared" si="104"/>
        <v>0</v>
      </c>
      <c r="L164" s="75">
        <f t="shared" si="105"/>
        <v>0</v>
      </c>
      <c r="M164" s="72"/>
    </row>
    <row r="165" spans="1:13" s="9" customFormat="1" ht="24.95" customHeight="1">
      <c r="A165" s="71" t="s">
        <v>150</v>
      </c>
      <c r="B165" s="72" t="s">
        <v>151</v>
      </c>
      <c r="C165" s="72" t="s">
        <v>152</v>
      </c>
      <c r="D165" s="73">
        <v>2</v>
      </c>
      <c r="E165" s="74"/>
      <c r="F165" s="74">
        <f t="shared" si="101"/>
        <v>0</v>
      </c>
      <c r="G165" s="74"/>
      <c r="H165" s="74">
        <f t="shared" si="102"/>
        <v>0</v>
      </c>
      <c r="I165" s="74">
        <v>0</v>
      </c>
      <c r="J165" s="74">
        <f t="shared" si="103"/>
        <v>0</v>
      </c>
      <c r="K165" s="75">
        <f t="shared" si="104"/>
        <v>0</v>
      </c>
      <c r="L165" s="75">
        <f t="shared" si="105"/>
        <v>0</v>
      </c>
      <c r="M165" s="72"/>
    </row>
    <row r="166" spans="1:13" s="9" customFormat="1" ht="24.95" customHeight="1">
      <c r="A166" s="71"/>
      <c r="B166" s="72"/>
      <c r="C166" s="72"/>
      <c r="D166" s="73"/>
      <c r="E166" s="74"/>
      <c r="F166" s="74"/>
      <c r="G166" s="74"/>
      <c r="H166" s="74"/>
      <c r="I166" s="74"/>
      <c r="J166" s="74"/>
      <c r="K166" s="75"/>
      <c r="L166" s="75"/>
      <c r="M166" s="72"/>
    </row>
    <row r="167" spans="1:13" s="9" customFormat="1" ht="24.95" customHeight="1">
      <c r="A167" s="158" t="s">
        <v>94</v>
      </c>
      <c r="B167" s="159"/>
      <c r="C167" s="76"/>
      <c r="D167" s="107"/>
      <c r="E167" s="108"/>
      <c r="F167" s="108">
        <f>SUM(F148:F166)</f>
        <v>0</v>
      </c>
      <c r="G167" s="108"/>
      <c r="H167" s="108">
        <f>SUM(H148:H166)</f>
        <v>0</v>
      </c>
      <c r="I167" s="108"/>
      <c r="J167" s="108">
        <f>SUM(J148:J166)</f>
        <v>0</v>
      </c>
      <c r="K167" s="109"/>
      <c r="L167" s="108">
        <f>SUM(L148:L166)</f>
        <v>0</v>
      </c>
      <c r="M167" s="76"/>
    </row>
    <row r="168" spans="1:13" s="9" customFormat="1" ht="24.95" customHeight="1">
      <c r="A168" s="113" t="s">
        <v>149</v>
      </c>
      <c r="B168" s="72"/>
      <c r="C168" s="72"/>
      <c r="D168" s="73"/>
      <c r="E168" s="74"/>
      <c r="F168" s="74"/>
      <c r="G168" s="74"/>
      <c r="H168" s="74"/>
      <c r="I168" s="74"/>
      <c r="J168" s="74"/>
      <c r="K168" s="75"/>
      <c r="L168" s="75"/>
      <c r="M168" s="72"/>
    </row>
    <row r="169" spans="1:13" s="9" customFormat="1" ht="24.95" customHeight="1">
      <c r="A169" s="71" t="s">
        <v>123</v>
      </c>
      <c r="B169" s="72" t="s">
        <v>124</v>
      </c>
      <c r="C169" s="73" t="s">
        <v>68</v>
      </c>
      <c r="D169" s="73">
        <v>4</v>
      </c>
      <c r="E169" s="74"/>
      <c r="F169" s="74">
        <f t="shared" ref="F169:F178" si="106">INT(D169*E169)</f>
        <v>0</v>
      </c>
      <c r="G169" s="74"/>
      <c r="H169" s="74">
        <f t="shared" ref="H169:H178" si="107">INT(D169*G169)</f>
        <v>0</v>
      </c>
      <c r="I169" s="74">
        <v>0</v>
      </c>
      <c r="J169" s="74">
        <f t="shared" ref="J169:J178" si="108">INT(D169*I169)</f>
        <v>0</v>
      </c>
      <c r="K169" s="75">
        <f t="shared" ref="K169:K178" si="109">E169+G169+I169</f>
        <v>0</v>
      </c>
      <c r="L169" s="75">
        <f t="shared" ref="L169:L178" si="110">F169+H169+J169</f>
        <v>0</v>
      </c>
      <c r="M169" s="72"/>
    </row>
    <row r="170" spans="1:13" s="9" customFormat="1" ht="24.95" customHeight="1">
      <c r="A170" s="71" t="s">
        <v>123</v>
      </c>
      <c r="B170" s="72" t="s">
        <v>125</v>
      </c>
      <c r="C170" s="73" t="s">
        <v>68</v>
      </c>
      <c r="D170" s="73">
        <v>9</v>
      </c>
      <c r="E170" s="74"/>
      <c r="F170" s="74">
        <f t="shared" si="106"/>
        <v>0</v>
      </c>
      <c r="G170" s="74"/>
      <c r="H170" s="74">
        <f t="shared" si="107"/>
        <v>0</v>
      </c>
      <c r="I170" s="74">
        <v>0</v>
      </c>
      <c r="J170" s="74">
        <f t="shared" si="108"/>
        <v>0</v>
      </c>
      <c r="K170" s="75">
        <f t="shared" si="109"/>
        <v>0</v>
      </c>
      <c r="L170" s="75">
        <f t="shared" si="110"/>
        <v>0</v>
      </c>
      <c r="M170" s="72"/>
    </row>
    <row r="171" spans="1:13" s="9" customFormat="1" ht="24.95" customHeight="1">
      <c r="A171" s="71" t="s">
        <v>126</v>
      </c>
      <c r="B171" s="72" t="s">
        <v>127</v>
      </c>
      <c r="C171" s="73" t="s">
        <v>68</v>
      </c>
      <c r="D171" s="73">
        <v>2</v>
      </c>
      <c r="E171" s="74"/>
      <c r="F171" s="74">
        <f t="shared" si="106"/>
        <v>0</v>
      </c>
      <c r="G171" s="74"/>
      <c r="H171" s="74">
        <f t="shared" si="107"/>
        <v>0</v>
      </c>
      <c r="I171" s="74">
        <v>0</v>
      </c>
      <c r="J171" s="74">
        <f t="shared" si="108"/>
        <v>0</v>
      </c>
      <c r="K171" s="75">
        <f t="shared" si="109"/>
        <v>0</v>
      </c>
      <c r="L171" s="75">
        <f t="shared" si="110"/>
        <v>0</v>
      </c>
      <c r="M171" s="72"/>
    </row>
    <row r="172" spans="1:13" s="9" customFormat="1" ht="24.95" customHeight="1">
      <c r="A172" s="71" t="s">
        <v>126</v>
      </c>
      <c r="B172" s="72" t="s">
        <v>128</v>
      </c>
      <c r="C172" s="73" t="s">
        <v>68</v>
      </c>
      <c r="D172" s="73">
        <v>1</v>
      </c>
      <c r="E172" s="74"/>
      <c r="F172" s="74">
        <f t="shared" si="106"/>
        <v>0</v>
      </c>
      <c r="G172" s="74"/>
      <c r="H172" s="74">
        <f t="shared" si="107"/>
        <v>0</v>
      </c>
      <c r="I172" s="74">
        <v>0</v>
      </c>
      <c r="J172" s="74">
        <f t="shared" si="108"/>
        <v>0</v>
      </c>
      <c r="K172" s="75">
        <f t="shared" si="109"/>
        <v>0</v>
      </c>
      <c r="L172" s="75">
        <f t="shared" si="110"/>
        <v>0</v>
      </c>
      <c r="M172" s="72"/>
    </row>
    <row r="173" spans="1:13" s="9" customFormat="1" ht="24.95" customHeight="1">
      <c r="A173" s="71" t="s">
        <v>129</v>
      </c>
      <c r="B173" s="72" t="s">
        <v>130</v>
      </c>
      <c r="C173" s="73" t="s">
        <v>68</v>
      </c>
      <c r="D173" s="73">
        <v>2</v>
      </c>
      <c r="E173" s="74"/>
      <c r="F173" s="74">
        <f t="shared" si="106"/>
        <v>0</v>
      </c>
      <c r="G173" s="74"/>
      <c r="H173" s="74">
        <f t="shared" si="107"/>
        <v>0</v>
      </c>
      <c r="I173" s="74">
        <v>0</v>
      </c>
      <c r="J173" s="74">
        <f t="shared" si="108"/>
        <v>0</v>
      </c>
      <c r="K173" s="75">
        <f t="shared" si="109"/>
        <v>0</v>
      </c>
      <c r="L173" s="75">
        <f t="shared" si="110"/>
        <v>0</v>
      </c>
      <c r="M173" s="72"/>
    </row>
    <row r="174" spans="1:13" s="9" customFormat="1" ht="24.95" customHeight="1">
      <c r="A174" s="71" t="s">
        <v>131</v>
      </c>
      <c r="B174" s="72" t="s">
        <v>132</v>
      </c>
      <c r="C174" s="73" t="s">
        <v>73</v>
      </c>
      <c r="D174" s="73">
        <v>1</v>
      </c>
      <c r="E174" s="74"/>
      <c r="F174" s="74">
        <f t="shared" si="106"/>
        <v>0</v>
      </c>
      <c r="G174" s="74"/>
      <c r="H174" s="74">
        <f t="shared" si="107"/>
        <v>0</v>
      </c>
      <c r="I174" s="74">
        <v>0</v>
      </c>
      <c r="J174" s="74">
        <f t="shared" si="108"/>
        <v>0</v>
      </c>
      <c r="K174" s="75">
        <f t="shared" si="109"/>
        <v>0</v>
      </c>
      <c r="L174" s="75">
        <f t="shared" si="110"/>
        <v>0</v>
      </c>
      <c r="M174" s="72"/>
    </row>
    <row r="175" spans="1:13" s="9" customFormat="1" ht="24.95" customHeight="1">
      <c r="A175" s="71" t="s">
        <v>133</v>
      </c>
      <c r="B175" s="72" t="s">
        <v>134</v>
      </c>
      <c r="C175" s="73" t="s">
        <v>74</v>
      </c>
      <c r="D175" s="73">
        <v>1</v>
      </c>
      <c r="E175" s="74"/>
      <c r="F175" s="74">
        <f t="shared" si="106"/>
        <v>0</v>
      </c>
      <c r="G175" s="74"/>
      <c r="H175" s="74">
        <f t="shared" si="107"/>
        <v>0</v>
      </c>
      <c r="I175" s="74">
        <v>0</v>
      </c>
      <c r="J175" s="74">
        <f t="shared" si="108"/>
        <v>0</v>
      </c>
      <c r="K175" s="75">
        <f t="shared" si="109"/>
        <v>0</v>
      </c>
      <c r="L175" s="75">
        <f t="shared" si="110"/>
        <v>0</v>
      </c>
      <c r="M175" s="72"/>
    </row>
    <row r="176" spans="1:13" s="9" customFormat="1" ht="24.95" customHeight="1">
      <c r="A176" s="71" t="s">
        <v>135</v>
      </c>
      <c r="B176" s="72" t="s">
        <v>136</v>
      </c>
      <c r="C176" s="73" t="s">
        <v>73</v>
      </c>
      <c r="D176" s="73">
        <v>1</v>
      </c>
      <c r="E176" s="74"/>
      <c r="F176" s="74">
        <f t="shared" si="106"/>
        <v>0</v>
      </c>
      <c r="G176" s="74"/>
      <c r="H176" s="74">
        <f t="shared" si="107"/>
        <v>0</v>
      </c>
      <c r="I176" s="74">
        <v>0</v>
      </c>
      <c r="J176" s="74">
        <f t="shared" si="108"/>
        <v>0</v>
      </c>
      <c r="K176" s="75">
        <f t="shared" si="109"/>
        <v>0</v>
      </c>
      <c r="L176" s="75">
        <f t="shared" si="110"/>
        <v>0</v>
      </c>
      <c r="M176" s="72"/>
    </row>
    <row r="177" spans="1:13" s="9" customFormat="1" ht="24.95" customHeight="1">
      <c r="A177" s="71" t="s">
        <v>137</v>
      </c>
      <c r="B177" s="72" t="s">
        <v>138</v>
      </c>
      <c r="C177" s="73" t="s">
        <v>73</v>
      </c>
      <c r="D177" s="73">
        <v>1</v>
      </c>
      <c r="E177" s="74"/>
      <c r="F177" s="74">
        <f t="shared" si="106"/>
        <v>0</v>
      </c>
      <c r="G177" s="74"/>
      <c r="H177" s="74">
        <f t="shared" si="107"/>
        <v>0</v>
      </c>
      <c r="I177" s="74">
        <v>0</v>
      </c>
      <c r="J177" s="74">
        <f t="shared" si="108"/>
        <v>0</v>
      </c>
      <c r="K177" s="75">
        <f t="shared" si="109"/>
        <v>0</v>
      </c>
      <c r="L177" s="75">
        <f t="shared" si="110"/>
        <v>0</v>
      </c>
      <c r="M177" s="72"/>
    </row>
    <row r="178" spans="1:13" s="9" customFormat="1" ht="24.95" customHeight="1">
      <c r="A178" s="71" t="s">
        <v>139</v>
      </c>
      <c r="B178" s="72" t="s">
        <v>140</v>
      </c>
      <c r="C178" s="73" t="s">
        <v>67</v>
      </c>
      <c r="D178" s="73">
        <v>5</v>
      </c>
      <c r="E178" s="74"/>
      <c r="F178" s="74">
        <f t="shared" si="106"/>
        <v>0</v>
      </c>
      <c r="G178" s="74"/>
      <c r="H178" s="74">
        <f t="shared" si="107"/>
        <v>0</v>
      </c>
      <c r="I178" s="74">
        <v>0</v>
      </c>
      <c r="J178" s="74">
        <f t="shared" si="108"/>
        <v>0</v>
      </c>
      <c r="K178" s="75">
        <f t="shared" si="109"/>
        <v>0</v>
      </c>
      <c r="L178" s="75">
        <f t="shared" si="110"/>
        <v>0</v>
      </c>
      <c r="M178" s="72"/>
    </row>
    <row r="179" spans="1:13" s="9" customFormat="1" ht="24.95" customHeight="1">
      <c r="A179" s="71"/>
      <c r="B179" s="72"/>
      <c r="C179" s="73"/>
      <c r="D179" s="73"/>
      <c r="E179" s="74"/>
      <c r="F179" s="74"/>
      <c r="G179" s="74"/>
      <c r="H179" s="74"/>
      <c r="I179" s="74"/>
      <c r="J179" s="74"/>
      <c r="K179" s="75"/>
      <c r="L179" s="75"/>
      <c r="M179" s="72"/>
    </row>
    <row r="180" spans="1:13" s="9" customFormat="1" ht="24.95" customHeight="1">
      <c r="A180" s="158" t="s">
        <v>94</v>
      </c>
      <c r="B180" s="159"/>
      <c r="C180" s="76"/>
      <c r="D180" s="107"/>
      <c r="E180" s="108"/>
      <c r="F180" s="108">
        <f>SUM(F169:F179)</f>
        <v>0</v>
      </c>
      <c r="G180" s="108"/>
      <c r="H180" s="108">
        <f>SUM(H169:H179)</f>
        <v>0</v>
      </c>
      <c r="I180" s="108"/>
      <c r="J180" s="108">
        <f>SUM(J169:J179)</f>
        <v>0</v>
      </c>
      <c r="K180" s="109"/>
      <c r="L180" s="108">
        <f>SUM(L169:L179)</f>
        <v>0</v>
      </c>
      <c r="M180" s="72"/>
    </row>
    <row r="181" spans="1:13" s="9" customFormat="1" ht="24.95" customHeight="1">
      <c r="A181" s="71"/>
      <c r="B181" s="72"/>
      <c r="C181" s="76"/>
      <c r="D181" s="107"/>
      <c r="E181" s="108"/>
      <c r="F181" s="108"/>
      <c r="G181" s="108"/>
      <c r="H181" s="108"/>
      <c r="I181" s="108"/>
      <c r="J181" s="108"/>
      <c r="K181" s="109"/>
      <c r="L181" s="108"/>
      <c r="M181" s="72"/>
    </row>
    <row r="182" spans="1:13" s="9" customFormat="1" ht="24.95" customHeight="1">
      <c r="A182" s="71"/>
      <c r="B182" s="72"/>
      <c r="C182" s="76"/>
      <c r="D182" s="107"/>
      <c r="E182" s="108"/>
      <c r="F182" s="108"/>
      <c r="G182" s="108"/>
      <c r="H182" s="108"/>
      <c r="I182" s="108"/>
      <c r="J182" s="108"/>
      <c r="K182" s="109"/>
      <c r="L182" s="108"/>
      <c r="M182" s="72"/>
    </row>
    <row r="183" spans="1:13" s="9" customFormat="1" ht="24.95" customHeight="1">
      <c r="A183" s="71"/>
      <c r="B183" s="72"/>
      <c r="C183" s="76"/>
      <c r="D183" s="107"/>
      <c r="E183" s="108"/>
      <c r="F183" s="108"/>
      <c r="G183" s="108"/>
      <c r="H183" s="108"/>
      <c r="I183" s="108"/>
      <c r="J183" s="108"/>
      <c r="K183" s="109"/>
      <c r="L183" s="108"/>
      <c r="M183" s="72"/>
    </row>
    <row r="184" spans="1:13" s="9" customFormat="1" ht="24.95" customHeight="1">
      <c r="A184" s="71"/>
      <c r="B184" s="72"/>
      <c r="C184" s="76"/>
      <c r="D184" s="107"/>
      <c r="E184" s="108"/>
      <c r="F184" s="108"/>
      <c r="G184" s="108"/>
      <c r="H184" s="108"/>
      <c r="I184" s="108"/>
      <c r="J184" s="108"/>
      <c r="K184" s="109"/>
      <c r="L184" s="108"/>
      <c r="M184" s="72"/>
    </row>
    <row r="185" spans="1:13" s="9" customFormat="1" ht="24.95" customHeight="1">
      <c r="A185" s="71"/>
      <c r="B185" s="72"/>
      <c r="C185" s="76"/>
      <c r="D185" s="107"/>
      <c r="E185" s="108"/>
      <c r="F185" s="108"/>
      <c r="G185" s="108"/>
      <c r="H185" s="108"/>
      <c r="I185" s="108"/>
      <c r="J185" s="108"/>
      <c r="K185" s="109"/>
      <c r="L185" s="108"/>
      <c r="M185" s="72"/>
    </row>
    <row r="186" spans="1:13" s="9" customFormat="1" ht="24.95" customHeight="1">
      <c r="A186" s="71"/>
      <c r="B186" s="72"/>
      <c r="C186" s="76"/>
      <c r="D186" s="107"/>
      <c r="E186" s="108"/>
      <c r="F186" s="108"/>
      <c r="G186" s="108"/>
      <c r="H186" s="108"/>
      <c r="I186" s="108"/>
      <c r="J186" s="108"/>
      <c r="K186" s="109"/>
      <c r="L186" s="108"/>
      <c r="M186" s="72"/>
    </row>
    <row r="187" spans="1:13" s="9" customFormat="1" ht="24.95" customHeight="1">
      <c r="A187" s="71"/>
      <c r="B187" s="72"/>
      <c r="C187" s="76"/>
      <c r="D187" s="107"/>
      <c r="E187" s="108"/>
      <c r="F187" s="108"/>
      <c r="G187" s="108"/>
      <c r="H187" s="108"/>
      <c r="I187" s="108"/>
      <c r="J187" s="108"/>
      <c r="K187" s="109"/>
      <c r="L187" s="108"/>
      <c r="M187" s="72"/>
    </row>
    <row r="188" spans="1:13" s="9" customFormat="1" ht="24.95" customHeight="1">
      <c r="A188" s="158" t="s">
        <v>161</v>
      </c>
      <c r="B188" s="159"/>
      <c r="C188" s="76"/>
      <c r="D188" s="107"/>
      <c r="E188" s="108"/>
      <c r="F188" s="108">
        <f>F180+F167+F146</f>
        <v>0</v>
      </c>
      <c r="G188" s="108"/>
      <c r="H188" s="108">
        <f>H180+H167+H146</f>
        <v>0</v>
      </c>
      <c r="I188" s="108"/>
      <c r="J188" s="108">
        <f>J180+J167+J146</f>
        <v>0</v>
      </c>
      <c r="K188" s="109"/>
      <c r="L188" s="108">
        <f>L180+L167+L146</f>
        <v>0</v>
      </c>
      <c r="M188" s="72"/>
    </row>
    <row r="189" spans="1:13" s="9" customFormat="1" ht="24.95" customHeight="1">
      <c r="A189" s="66" t="s">
        <v>162</v>
      </c>
      <c r="B189" s="67"/>
      <c r="C189" s="68"/>
      <c r="D189" s="69"/>
      <c r="E189" s="70"/>
      <c r="F189" s="70"/>
      <c r="G189" s="70"/>
      <c r="H189" s="70"/>
      <c r="I189" s="70"/>
      <c r="J189" s="70"/>
      <c r="K189" s="70"/>
      <c r="L189" s="70"/>
      <c r="M189" s="70"/>
    </row>
    <row r="190" spans="1:13" s="9" customFormat="1" ht="24.95" customHeight="1">
      <c r="A190" s="113" t="s">
        <v>163</v>
      </c>
      <c r="B190" s="78"/>
      <c r="C190" s="68"/>
      <c r="D190" s="73"/>
      <c r="E190" s="74"/>
      <c r="F190" s="74"/>
      <c r="G190" s="74"/>
      <c r="H190" s="74"/>
      <c r="I190" s="74"/>
      <c r="J190" s="74"/>
      <c r="K190" s="75"/>
      <c r="L190" s="75"/>
      <c r="M190" s="72"/>
    </row>
    <row r="191" spans="1:13" s="9" customFormat="1" ht="24.95" customHeight="1">
      <c r="A191" s="114" t="s">
        <v>83</v>
      </c>
      <c r="B191" s="78" t="s">
        <v>84</v>
      </c>
      <c r="C191" s="68" t="s">
        <v>24</v>
      </c>
      <c r="D191" s="73">
        <v>1</v>
      </c>
      <c r="E191" s="74"/>
      <c r="F191" s="74">
        <f t="shared" ref="F191:F196" si="111">INT(D191*E191)</f>
        <v>0</v>
      </c>
      <c r="G191" s="74"/>
      <c r="H191" s="74">
        <f t="shared" ref="H191:H196" si="112">INT(D191*G191)</f>
        <v>0</v>
      </c>
      <c r="I191" s="74"/>
      <c r="J191" s="74">
        <f t="shared" ref="J191:J196" si="113">INT(D191*I191)</f>
        <v>0</v>
      </c>
      <c r="K191" s="75">
        <f t="shared" ref="K191:K196" si="114">E191+G191+I191</f>
        <v>0</v>
      </c>
      <c r="L191" s="75">
        <f t="shared" ref="L191:L196" si="115">F191+H191+J191</f>
        <v>0</v>
      </c>
      <c r="M191" s="72"/>
    </row>
    <row r="192" spans="1:13" s="9" customFormat="1" ht="24.95" customHeight="1">
      <c r="A192" s="77" t="s">
        <v>80</v>
      </c>
      <c r="B192" s="72" t="s">
        <v>69</v>
      </c>
      <c r="C192" s="68" t="s">
        <v>70</v>
      </c>
      <c r="D192" s="73">
        <v>2</v>
      </c>
      <c r="E192" s="74"/>
      <c r="F192" s="74">
        <f t="shared" si="111"/>
        <v>0</v>
      </c>
      <c r="G192" s="74"/>
      <c r="H192" s="74">
        <f t="shared" si="112"/>
        <v>0</v>
      </c>
      <c r="I192" s="74"/>
      <c r="J192" s="74">
        <f t="shared" si="113"/>
        <v>0</v>
      </c>
      <c r="K192" s="75">
        <f t="shared" si="114"/>
        <v>0</v>
      </c>
      <c r="L192" s="75">
        <f t="shared" si="115"/>
        <v>0</v>
      </c>
      <c r="M192" s="72"/>
    </row>
    <row r="193" spans="1:13" s="9" customFormat="1" ht="24.95" customHeight="1">
      <c r="A193" s="71" t="s">
        <v>81</v>
      </c>
      <c r="B193" s="72" t="s">
        <v>69</v>
      </c>
      <c r="C193" s="68" t="s">
        <v>70</v>
      </c>
      <c r="D193" s="73">
        <v>2</v>
      </c>
      <c r="E193" s="74"/>
      <c r="F193" s="74">
        <f t="shared" si="111"/>
        <v>0</v>
      </c>
      <c r="G193" s="74"/>
      <c r="H193" s="74">
        <f t="shared" si="112"/>
        <v>0</v>
      </c>
      <c r="I193" s="74"/>
      <c r="J193" s="74">
        <f t="shared" si="113"/>
        <v>0</v>
      </c>
      <c r="K193" s="75">
        <f t="shared" si="114"/>
        <v>0</v>
      </c>
      <c r="L193" s="75">
        <f t="shared" si="115"/>
        <v>0</v>
      </c>
      <c r="M193" s="72"/>
    </row>
    <row r="194" spans="1:13" s="9" customFormat="1" ht="24.95" customHeight="1">
      <c r="A194" s="71" t="s">
        <v>82</v>
      </c>
      <c r="B194" s="72" t="s">
        <v>69</v>
      </c>
      <c r="C194" s="68" t="s">
        <v>70</v>
      </c>
      <c r="D194" s="73">
        <v>2</v>
      </c>
      <c r="E194" s="74"/>
      <c r="F194" s="74">
        <f t="shared" si="111"/>
        <v>0</v>
      </c>
      <c r="G194" s="74"/>
      <c r="H194" s="74">
        <f t="shared" si="112"/>
        <v>0</v>
      </c>
      <c r="I194" s="74"/>
      <c r="J194" s="74">
        <f t="shared" si="113"/>
        <v>0</v>
      </c>
      <c r="K194" s="75">
        <f t="shared" si="114"/>
        <v>0</v>
      </c>
      <c r="L194" s="75">
        <f t="shared" si="115"/>
        <v>0</v>
      </c>
      <c r="M194" s="72"/>
    </row>
    <row r="195" spans="1:13" s="9" customFormat="1" ht="24.95" customHeight="1">
      <c r="A195" s="71" t="s">
        <v>167</v>
      </c>
      <c r="B195" s="79" t="s">
        <v>168</v>
      </c>
      <c r="C195" s="68" t="s">
        <v>24</v>
      </c>
      <c r="D195" s="73">
        <v>1</v>
      </c>
      <c r="E195" s="74"/>
      <c r="F195" s="74">
        <f t="shared" si="111"/>
        <v>0</v>
      </c>
      <c r="G195" s="74"/>
      <c r="H195" s="74">
        <f t="shared" si="112"/>
        <v>0</v>
      </c>
      <c r="I195" s="74"/>
      <c r="J195" s="74">
        <f t="shared" si="113"/>
        <v>0</v>
      </c>
      <c r="K195" s="75">
        <f t="shared" si="114"/>
        <v>0</v>
      </c>
      <c r="L195" s="75">
        <f t="shared" si="115"/>
        <v>0</v>
      </c>
      <c r="M195" s="72"/>
    </row>
    <row r="196" spans="1:13" s="9" customFormat="1" ht="24.95" customHeight="1">
      <c r="A196" s="71" t="s">
        <v>93</v>
      </c>
      <c r="B196" s="72" t="s">
        <v>76</v>
      </c>
      <c r="C196" s="72" t="s">
        <v>72</v>
      </c>
      <c r="D196" s="73">
        <v>1</v>
      </c>
      <c r="E196" s="74"/>
      <c r="F196" s="74">
        <f t="shared" si="111"/>
        <v>0</v>
      </c>
      <c r="G196" s="74"/>
      <c r="H196" s="74">
        <f t="shared" si="112"/>
        <v>0</v>
      </c>
      <c r="I196" s="74"/>
      <c r="J196" s="74">
        <f t="shared" si="113"/>
        <v>0</v>
      </c>
      <c r="K196" s="75">
        <f t="shared" si="114"/>
        <v>0</v>
      </c>
      <c r="L196" s="75">
        <f t="shared" si="115"/>
        <v>0</v>
      </c>
      <c r="M196" s="72"/>
    </row>
    <row r="197" spans="1:13" s="9" customFormat="1" ht="24.95" customHeight="1">
      <c r="A197" s="71"/>
      <c r="B197" s="72"/>
      <c r="C197" s="72"/>
      <c r="D197" s="73"/>
      <c r="E197" s="74"/>
      <c r="F197" s="74"/>
      <c r="G197" s="74"/>
      <c r="H197" s="74"/>
      <c r="I197" s="74"/>
      <c r="J197" s="74"/>
      <c r="K197" s="75"/>
      <c r="L197" s="75"/>
      <c r="M197" s="72"/>
    </row>
    <row r="198" spans="1:13" s="9" customFormat="1" ht="24.95" customHeight="1">
      <c r="A198" s="158" t="s">
        <v>94</v>
      </c>
      <c r="B198" s="159"/>
      <c r="C198" s="76"/>
      <c r="D198" s="107"/>
      <c r="E198" s="108"/>
      <c r="F198" s="108">
        <f>SUM(F191:F197)</f>
        <v>0</v>
      </c>
      <c r="G198" s="108"/>
      <c r="H198" s="108">
        <f>SUM(H191:H197)</f>
        <v>0</v>
      </c>
      <c r="I198" s="108"/>
      <c r="J198" s="108">
        <f>SUM(J191:J197)</f>
        <v>0</v>
      </c>
      <c r="K198" s="109"/>
      <c r="L198" s="108">
        <f>SUM(L191:L197)</f>
        <v>0</v>
      </c>
      <c r="M198" s="76"/>
    </row>
    <row r="199" spans="1:13" s="9" customFormat="1" ht="24.95" customHeight="1">
      <c r="A199" s="71"/>
      <c r="B199" s="72"/>
      <c r="C199" s="72"/>
      <c r="D199" s="73"/>
      <c r="E199" s="74"/>
      <c r="F199" s="74"/>
      <c r="G199" s="74"/>
      <c r="H199" s="74"/>
      <c r="I199" s="74"/>
      <c r="J199" s="74"/>
      <c r="K199" s="75"/>
      <c r="L199" s="75"/>
      <c r="M199" s="72"/>
    </row>
    <row r="200" spans="1:13" s="9" customFormat="1" ht="24.95" customHeight="1">
      <c r="A200" s="113" t="s">
        <v>164</v>
      </c>
      <c r="B200" s="76"/>
      <c r="C200" s="76"/>
      <c r="D200" s="107"/>
      <c r="E200" s="74"/>
      <c r="F200" s="74"/>
      <c r="G200" s="74"/>
      <c r="H200" s="74"/>
      <c r="I200" s="74"/>
      <c r="J200" s="74"/>
      <c r="K200" s="75"/>
      <c r="L200" s="75"/>
      <c r="M200" s="72"/>
    </row>
    <row r="201" spans="1:13" s="9" customFormat="1" ht="24.95" customHeight="1">
      <c r="A201" s="71" t="s">
        <v>205</v>
      </c>
      <c r="B201" s="116" t="s">
        <v>204</v>
      </c>
      <c r="C201" s="72" t="s">
        <v>142</v>
      </c>
      <c r="D201" s="73">
        <v>30</v>
      </c>
      <c r="E201" s="74"/>
      <c r="F201" s="74">
        <f t="shared" ref="F201:F207" si="116">INT(D201*E201)</f>
        <v>0</v>
      </c>
      <c r="G201" s="74"/>
      <c r="H201" s="74">
        <f t="shared" ref="H201:H207" si="117">INT(D201*G201)</f>
        <v>0</v>
      </c>
      <c r="I201" s="74">
        <v>0</v>
      </c>
      <c r="J201" s="74">
        <f t="shared" ref="J201:J207" si="118">INT(D201*I201)</f>
        <v>0</v>
      </c>
      <c r="K201" s="75">
        <f t="shared" ref="K201:K207" si="119">E201+G201+I201</f>
        <v>0</v>
      </c>
      <c r="L201" s="75">
        <f t="shared" ref="L201:L207" si="120">F201+H201+J201</f>
        <v>0</v>
      </c>
      <c r="M201" s="70"/>
    </row>
    <row r="202" spans="1:13" s="9" customFormat="1" ht="24.95" customHeight="1">
      <c r="A202" s="71" t="s">
        <v>188</v>
      </c>
      <c r="B202" s="72" t="s">
        <v>190</v>
      </c>
      <c r="C202" s="72" t="s">
        <v>104</v>
      </c>
      <c r="D202" s="73">
        <v>216</v>
      </c>
      <c r="E202" s="74"/>
      <c r="F202" s="74">
        <f t="shared" ref="F202" si="121">INT(D202*E202)</f>
        <v>0</v>
      </c>
      <c r="G202" s="74"/>
      <c r="H202" s="74">
        <f t="shared" ref="H202" si="122">INT(D202*G202)</f>
        <v>0</v>
      </c>
      <c r="I202" s="74">
        <v>0</v>
      </c>
      <c r="J202" s="74">
        <f t="shared" ref="J202" si="123">INT(D202*I202)</f>
        <v>0</v>
      </c>
      <c r="K202" s="75">
        <f t="shared" ref="K202" si="124">E202+G202+I202</f>
        <v>0</v>
      </c>
      <c r="L202" s="75">
        <f t="shared" ref="L202" si="125">F202+H202+J202</f>
        <v>0</v>
      </c>
      <c r="M202" s="70"/>
    </row>
    <row r="203" spans="1:13" s="9" customFormat="1" ht="24.95" customHeight="1">
      <c r="A203" s="71" t="s">
        <v>189</v>
      </c>
      <c r="B203" s="116" t="s">
        <v>193</v>
      </c>
      <c r="C203" s="72" t="s">
        <v>104</v>
      </c>
      <c r="D203" s="73">
        <v>225</v>
      </c>
      <c r="E203" s="74"/>
      <c r="F203" s="74">
        <f t="shared" ref="F203" si="126">INT(D203*E203)</f>
        <v>0</v>
      </c>
      <c r="G203" s="74"/>
      <c r="H203" s="74">
        <f t="shared" ref="H203" si="127">INT(D203*G203)</f>
        <v>0</v>
      </c>
      <c r="I203" s="74">
        <v>0</v>
      </c>
      <c r="J203" s="74">
        <f t="shared" ref="J203" si="128">INT(D203*I203)</f>
        <v>0</v>
      </c>
      <c r="K203" s="75">
        <f t="shared" ref="K203" si="129">E203+G203+I203</f>
        <v>0</v>
      </c>
      <c r="L203" s="75">
        <f t="shared" ref="L203" si="130">F203+H203+J203</f>
        <v>0</v>
      </c>
      <c r="M203" s="70"/>
    </row>
    <row r="204" spans="1:13" s="9" customFormat="1" ht="24.95" customHeight="1">
      <c r="A204" s="71" t="s">
        <v>186</v>
      </c>
      <c r="B204" s="72" t="s">
        <v>187</v>
      </c>
      <c r="C204" s="72" t="s">
        <v>104</v>
      </c>
      <c r="D204" s="73">
        <f>14*30</f>
        <v>420</v>
      </c>
      <c r="E204" s="74"/>
      <c r="F204" s="74">
        <f t="shared" ref="F204" si="131">INT(D204*E204)</f>
        <v>0</v>
      </c>
      <c r="G204" s="74"/>
      <c r="H204" s="74">
        <f t="shared" ref="H204" si="132">INT(D204*G204)</f>
        <v>0</v>
      </c>
      <c r="I204" s="74">
        <v>0</v>
      </c>
      <c r="J204" s="74">
        <f t="shared" ref="J204" si="133">INT(D204*I204)</f>
        <v>0</v>
      </c>
      <c r="K204" s="75">
        <f t="shared" ref="K204" si="134">E204+G204+I204</f>
        <v>0</v>
      </c>
      <c r="L204" s="75">
        <f t="shared" ref="L204" si="135">F204+H204+J204</f>
        <v>0</v>
      </c>
      <c r="M204" s="70"/>
    </row>
    <row r="205" spans="1:13" s="9" customFormat="1" ht="24.95" customHeight="1">
      <c r="A205" s="71" t="s">
        <v>105</v>
      </c>
      <c r="B205" s="72" t="s">
        <v>107</v>
      </c>
      <c r="C205" s="72" t="s">
        <v>103</v>
      </c>
      <c r="D205" s="73">
        <f>(6.25*30)*1.05</f>
        <v>196.875</v>
      </c>
      <c r="E205" s="74"/>
      <c r="F205" s="74">
        <f t="shared" si="116"/>
        <v>0</v>
      </c>
      <c r="G205" s="74"/>
      <c r="H205" s="74">
        <f t="shared" si="117"/>
        <v>0</v>
      </c>
      <c r="I205" s="74">
        <v>0</v>
      </c>
      <c r="J205" s="74">
        <f t="shared" si="118"/>
        <v>0</v>
      </c>
      <c r="K205" s="75">
        <f t="shared" si="119"/>
        <v>0</v>
      </c>
      <c r="L205" s="75">
        <f t="shared" si="120"/>
        <v>0</v>
      </c>
      <c r="M205" s="72"/>
    </row>
    <row r="206" spans="1:13" s="9" customFormat="1" ht="24.95" customHeight="1">
      <c r="A206" s="71" t="s">
        <v>106</v>
      </c>
      <c r="B206" s="72" t="s">
        <v>108</v>
      </c>
      <c r="C206" s="72" t="s">
        <v>103</v>
      </c>
      <c r="D206" s="73">
        <f>(6.25*30)*1.05</f>
        <v>196.875</v>
      </c>
      <c r="E206" s="74"/>
      <c r="F206" s="74">
        <f t="shared" si="116"/>
        <v>0</v>
      </c>
      <c r="G206" s="74"/>
      <c r="H206" s="74">
        <f t="shared" si="117"/>
        <v>0</v>
      </c>
      <c r="I206" s="74">
        <v>0</v>
      </c>
      <c r="J206" s="74">
        <f t="shared" si="118"/>
        <v>0</v>
      </c>
      <c r="K206" s="75">
        <f t="shared" si="119"/>
        <v>0</v>
      </c>
      <c r="L206" s="75">
        <f t="shared" si="120"/>
        <v>0</v>
      </c>
      <c r="M206" s="72"/>
    </row>
    <row r="207" spans="1:13" s="9" customFormat="1" ht="24.95" customHeight="1">
      <c r="A207" s="71" t="s">
        <v>169</v>
      </c>
      <c r="B207" s="116" t="s">
        <v>185</v>
      </c>
      <c r="C207" s="72" t="s">
        <v>103</v>
      </c>
      <c r="D207" s="73">
        <v>905.52</v>
      </c>
      <c r="E207" s="74"/>
      <c r="F207" s="74">
        <f t="shared" si="116"/>
        <v>0</v>
      </c>
      <c r="G207" s="74"/>
      <c r="H207" s="74">
        <f t="shared" si="117"/>
        <v>0</v>
      </c>
      <c r="I207" s="74">
        <v>0</v>
      </c>
      <c r="J207" s="74">
        <f t="shared" si="118"/>
        <v>0</v>
      </c>
      <c r="K207" s="75">
        <f t="shared" si="119"/>
        <v>0</v>
      </c>
      <c r="L207" s="75">
        <f t="shared" si="120"/>
        <v>0</v>
      </c>
      <c r="M207" s="72"/>
    </row>
    <row r="208" spans="1:13" s="9" customFormat="1" ht="24.95" customHeight="1">
      <c r="A208" s="71" t="s">
        <v>194</v>
      </c>
      <c r="B208" s="116" t="s">
        <v>114</v>
      </c>
      <c r="C208" s="72" t="s">
        <v>24</v>
      </c>
      <c r="D208" s="73">
        <v>1</v>
      </c>
      <c r="E208" s="74"/>
      <c r="F208" s="74">
        <f t="shared" ref="F208:F209" si="136">INT(D208*E208)</f>
        <v>0</v>
      </c>
      <c r="G208" s="74"/>
      <c r="H208" s="74">
        <f t="shared" ref="H208:H209" si="137">INT(D208*G208)</f>
        <v>0</v>
      </c>
      <c r="I208" s="74">
        <v>0</v>
      </c>
      <c r="J208" s="74">
        <f t="shared" ref="J208:J209" si="138">INT(D208*I208)</f>
        <v>0</v>
      </c>
      <c r="K208" s="75">
        <f t="shared" ref="K208:K209" si="139">E208+G208+I208</f>
        <v>0</v>
      </c>
      <c r="L208" s="75">
        <f t="shared" ref="L208:L209" si="140">F208+H208+J208</f>
        <v>0</v>
      </c>
      <c r="M208" s="72"/>
    </row>
    <row r="209" spans="1:13" s="9" customFormat="1" ht="24.95" customHeight="1">
      <c r="A209" s="71" t="s">
        <v>195</v>
      </c>
      <c r="B209" s="116" t="s">
        <v>196</v>
      </c>
      <c r="C209" s="72" t="s">
        <v>152</v>
      </c>
      <c r="D209" s="73">
        <v>330</v>
      </c>
      <c r="E209" s="74"/>
      <c r="F209" s="74">
        <f t="shared" si="136"/>
        <v>0</v>
      </c>
      <c r="G209" s="74"/>
      <c r="H209" s="74">
        <f t="shared" si="137"/>
        <v>0</v>
      </c>
      <c r="I209" s="74">
        <v>0</v>
      </c>
      <c r="J209" s="74">
        <f t="shared" si="138"/>
        <v>0</v>
      </c>
      <c r="K209" s="75">
        <f t="shared" si="139"/>
        <v>0</v>
      </c>
      <c r="L209" s="75">
        <f t="shared" si="140"/>
        <v>0</v>
      </c>
      <c r="M209" s="72"/>
    </row>
    <row r="210" spans="1:13" s="9" customFormat="1" ht="24.95" customHeight="1">
      <c r="A210" s="71" t="s">
        <v>191</v>
      </c>
      <c r="B210" s="72" t="s">
        <v>192</v>
      </c>
      <c r="C210" s="72" t="s">
        <v>152</v>
      </c>
      <c r="D210" s="73">
        <v>55</v>
      </c>
      <c r="E210" s="74"/>
      <c r="F210" s="74">
        <f t="shared" ref="F210" si="141">INT(D210*E210)</f>
        <v>0</v>
      </c>
      <c r="G210" s="74"/>
      <c r="H210" s="74">
        <f t="shared" ref="H210" si="142">INT(D210*G210)</f>
        <v>0</v>
      </c>
      <c r="I210" s="74">
        <v>0</v>
      </c>
      <c r="J210" s="74">
        <f t="shared" ref="J210" si="143">INT(D210*I210)</f>
        <v>0</v>
      </c>
      <c r="K210" s="75">
        <f t="shared" ref="K210" si="144">E210+G210+I210</f>
        <v>0</v>
      </c>
      <c r="L210" s="75">
        <f t="shared" ref="L210" si="145">F210+H210+J210</f>
        <v>0</v>
      </c>
      <c r="M210" s="72"/>
    </row>
    <row r="211" spans="1:13" s="9" customFormat="1" ht="24.95" customHeight="1">
      <c r="A211" s="71" t="s">
        <v>202</v>
      </c>
      <c r="B211" s="72" t="s">
        <v>203</v>
      </c>
      <c r="C211" s="72" t="s">
        <v>142</v>
      </c>
      <c r="D211" s="73">
        <v>30</v>
      </c>
      <c r="E211" s="74"/>
      <c r="F211" s="74">
        <f t="shared" ref="F211" si="146">INT(D211*E211)</f>
        <v>0</v>
      </c>
      <c r="G211" s="74"/>
      <c r="H211" s="74">
        <f t="shared" ref="H211" si="147">INT(D211*G211)</f>
        <v>0</v>
      </c>
      <c r="I211" s="74">
        <v>0</v>
      </c>
      <c r="J211" s="74">
        <f t="shared" ref="J211" si="148">INT(D211*I211)</f>
        <v>0</v>
      </c>
      <c r="K211" s="75">
        <f t="shared" ref="K211" si="149">E211+G211+I211</f>
        <v>0</v>
      </c>
      <c r="L211" s="75">
        <f t="shared" ref="L211" si="150">F211+H211+J211</f>
        <v>0</v>
      </c>
      <c r="M211" s="72"/>
    </row>
    <row r="212" spans="1:13" s="9" customFormat="1" ht="24.95" customHeight="1">
      <c r="A212" s="71" t="s">
        <v>197</v>
      </c>
      <c r="B212" s="72" t="s">
        <v>201</v>
      </c>
      <c r="C212" s="72" t="s">
        <v>142</v>
      </c>
      <c r="D212" s="73">
        <v>30</v>
      </c>
      <c r="E212" s="74"/>
      <c r="F212" s="74">
        <f t="shared" ref="F212:F214" si="151">INT(D212*E212)</f>
        <v>0</v>
      </c>
      <c r="G212" s="74"/>
      <c r="H212" s="74">
        <f t="shared" ref="H212:H214" si="152">INT(D212*G212)</f>
        <v>0</v>
      </c>
      <c r="I212" s="74">
        <v>0</v>
      </c>
      <c r="J212" s="74">
        <f t="shared" ref="J212:J214" si="153">INT(D212*I212)</f>
        <v>0</v>
      </c>
      <c r="K212" s="75">
        <f t="shared" ref="K212:K214" si="154">E212+G212+I212</f>
        <v>0</v>
      </c>
      <c r="L212" s="75">
        <f t="shared" ref="L212:L214" si="155">F212+H212+J212</f>
        <v>0</v>
      </c>
      <c r="M212" s="72"/>
    </row>
    <row r="213" spans="1:13" s="9" customFormat="1" ht="24.95" customHeight="1">
      <c r="A213" s="71" t="s">
        <v>198</v>
      </c>
      <c r="B213" s="72" t="s">
        <v>201</v>
      </c>
      <c r="C213" s="72" t="s">
        <v>142</v>
      </c>
      <c r="D213" s="73">
        <v>30</v>
      </c>
      <c r="E213" s="74"/>
      <c r="F213" s="74">
        <f t="shared" si="151"/>
        <v>0</v>
      </c>
      <c r="G213" s="74"/>
      <c r="H213" s="74">
        <f t="shared" si="152"/>
        <v>0</v>
      </c>
      <c r="I213" s="74">
        <v>0</v>
      </c>
      <c r="J213" s="74">
        <f t="shared" si="153"/>
        <v>0</v>
      </c>
      <c r="K213" s="75">
        <f t="shared" si="154"/>
        <v>0</v>
      </c>
      <c r="L213" s="75">
        <f t="shared" si="155"/>
        <v>0</v>
      </c>
      <c r="M213" s="72"/>
    </row>
    <row r="214" spans="1:13" s="9" customFormat="1" ht="24.95" customHeight="1">
      <c r="A214" s="71" t="s">
        <v>199</v>
      </c>
      <c r="B214" s="116" t="s">
        <v>200</v>
      </c>
      <c r="C214" s="72" t="s">
        <v>152</v>
      </c>
      <c r="D214" s="73">
        <v>30</v>
      </c>
      <c r="E214" s="74"/>
      <c r="F214" s="74">
        <f t="shared" si="151"/>
        <v>0</v>
      </c>
      <c r="G214" s="74"/>
      <c r="H214" s="74">
        <f t="shared" si="152"/>
        <v>0</v>
      </c>
      <c r="I214" s="74">
        <v>0</v>
      </c>
      <c r="J214" s="74">
        <f t="shared" si="153"/>
        <v>0</v>
      </c>
      <c r="K214" s="75">
        <f t="shared" si="154"/>
        <v>0</v>
      </c>
      <c r="L214" s="75">
        <f t="shared" si="155"/>
        <v>0</v>
      </c>
      <c r="M214" s="72"/>
    </row>
    <row r="215" spans="1:13" s="9" customFormat="1" ht="24.95" customHeight="1">
      <c r="A215" s="71"/>
      <c r="B215" s="72"/>
      <c r="C215" s="72"/>
      <c r="D215" s="73"/>
      <c r="E215" s="74"/>
      <c r="F215" s="74"/>
      <c r="G215" s="74"/>
      <c r="H215" s="74"/>
      <c r="I215" s="74"/>
      <c r="J215" s="74"/>
      <c r="K215" s="75"/>
      <c r="L215" s="75"/>
      <c r="M215" s="72"/>
    </row>
    <row r="216" spans="1:13" s="9" customFormat="1" ht="24.95" customHeight="1">
      <c r="A216" s="158" t="s">
        <v>94</v>
      </c>
      <c r="B216" s="159"/>
      <c r="C216" s="76"/>
      <c r="D216" s="107"/>
      <c r="E216" s="108"/>
      <c r="F216" s="108">
        <f>SUM(F201:F215)</f>
        <v>0</v>
      </c>
      <c r="G216" s="108"/>
      <c r="H216" s="108">
        <f>SUM(H201:H215)</f>
        <v>0</v>
      </c>
      <c r="I216" s="108"/>
      <c r="J216" s="108">
        <f>SUM(J201:J215)</f>
        <v>0</v>
      </c>
      <c r="K216" s="109"/>
      <c r="L216" s="108">
        <f>SUM(L201:L215)</f>
        <v>0</v>
      </c>
      <c r="M216" s="76"/>
    </row>
    <row r="217" spans="1:13" s="9" customFormat="1" ht="24.95" customHeight="1">
      <c r="A217" s="113" t="s">
        <v>165</v>
      </c>
      <c r="B217" s="72"/>
      <c r="C217" s="72"/>
      <c r="D217" s="73"/>
      <c r="E217" s="74"/>
      <c r="F217" s="74"/>
      <c r="G217" s="74"/>
      <c r="H217" s="74"/>
      <c r="I217" s="74"/>
      <c r="J217" s="74"/>
      <c r="K217" s="75"/>
      <c r="L217" s="75"/>
      <c r="M217" s="72"/>
    </row>
    <row r="218" spans="1:13" s="9" customFormat="1" ht="24.95" customHeight="1">
      <c r="A218" s="71" t="s">
        <v>208</v>
      </c>
      <c r="B218" s="72" t="s">
        <v>209</v>
      </c>
      <c r="C218" s="73" t="s">
        <v>68</v>
      </c>
      <c r="D218" s="73">
        <v>190</v>
      </c>
      <c r="E218" s="74"/>
      <c r="F218" s="74">
        <f t="shared" ref="F218:F223" si="156">INT(D218*E218)</f>
        <v>0</v>
      </c>
      <c r="G218" s="74"/>
      <c r="H218" s="74">
        <f t="shared" ref="H218:H223" si="157">INT(D218*G218)</f>
        <v>0</v>
      </c>
      <c r="I218" s="74">
        <v>0</v>
      </c>
      <c r="J218" s="74"/>
      <c r="K218" s="75">
        <f t="shared" ref="K218:K223" si="158">E218+G218+I218</f>
        <v>0</v>
      </c>
      <c r="L218" s="75">
        <f t="shared" ref="L218:L223" si="159">F218+H218+J218</f>
        <v>0</v>
      </c>
      <c r="M218" s="72"/>
    </row>
    <row r="219" spans="1:13" s="9" customFormat="1" ht="24.95" customHeight="1">
      <c r="A219" s="71" t="s">
        <v>206</v>
      </c>
      <c r="B219" s="72" t="s">
        <v>207</v>
      </c>
      <c r="C219" s="73" t="s">
        <v>68</v>
      </c>
      <c r="D219" s="73">
        <v>180</v>
      </c>
      <c r="E219" s="74"/>
      <c r="F219" s="74">
        <f t="shared" ref="F219" si="160">INT(D219*E219)</f>
        <v>0</v>
      </c>
      <c r="G219" s="74"/>
      <c r="H219" s="74">
        <f t="shared" ref="H219" si="161">INT(D219*G219)</f>
        <v>0</v>
      </c>
      <c r="I219" s="74">
        <v>0</v>
      </c>
      <c r="J219" s="74"/>
      <c r="K219" s="75">
        <f t="shared" ref="K219" si="162">E219+G219+I219</f>
        <v>0</v>
      </c>
      <c r="L219" s="75">
        <f t="shared" ref="L219" si="163">F219+H219+J219</f>
        <v>0</v>
      </c>
      <c r="M219" s="72"/>
    </row>
    <row r="220" spans="1:13" s="9" customFormat="1" ht="24.95" customHeight="1">
      <c r="A220" s="71" t="s">
        <v>131</v>
      </c>
      <c r="B220" s="72" t="s">
        <v>132</v>
      </c>
      <c r="C220" s="73" t="s">
        <v>74</v>
      </c>
      <c r="D220" s="73">
        <v>10</v>
      </c>
      <c r="E220" s="74"/>
      <c r="F220" s="74">
        <f t="shared" si="156"/>
        <v>0</v>
      </c>
      <c r="G220" s="74"/>
      <c r="H220" s="74">
        <f t="shared" si="157"/>
        <v>0</v>
      </c>
      <c r="I220" s="74">
        <v>0</v>
      </c>
      <c r="J220" s="74"/>
      <c r="K220" s="75">
        <f t="shared" si="158"/>
        <v>0</v>
      </c>
      <c r="L220" s="75">
        <f t="shared" si="159"/>
        <v>0</v>
      </c>
      <c r="M220" s="72"/>
    </row>
    <row r="221" spans="1:13" s="9" customFormat="1" ht="24.95" customHeight="1">
      <c r="A221" s="71" t="s">
        <v>133</v>
      </c>
      <c r="B221" s="72" t="s">
        <v>134</v>
      </c>
      <c r="C221" s="73" t="s">
        <v>74</v>
      </c>
      <c r="D221" s="73">
        <v>5</v>
      </c>
      <c r="E221" s="74"/>
      <c r="F221" s="74">
        <f t="shared" si="156"/>
        <v>0</v>
      </c>
      <c r="G221" s="74"/>
      <c r="H221" s="74">
        <f t="shared" si="157"/>
        <v>0</v>
      </c>
      <c r="I221" s="74">
        <v>0</v>
      </c>
      <c r="J221" s="74"/>
      <c r="K221" s="75">
        <f t="shared" si="158"/>
        <v>0</v>
      </c>
      <c r="L221" s="75">
        <f t="shared" si="159"/>
        <v>0</v>
      </c>
      <c r="M221" s="72"/>
    </row>
    <row r="222" spans="1:13" s="9" customFormat="1" ht="24.95" customHeight="1">
      <c r="A222" s="71" t="s">
        <v>137</v>
      </c>
      <c r="B222" s="72" t="s">
        <v>138</v>
      </c>
      <c r="C222" s="73" t="s">
        <v>73</v>
      </c>
      <c r="D222" s="73">
        <v>1</v>
      </c>
      <c r="E222" s="74"/>
      <c r="F222" s="74">
        <f t="shared" si="156"/>
        <v>0</v>
      </c>
      <c r="G222" s="74"/>
      <c r="H222" s="74">
        <f t="shared" si="157"/>
        <v>0</v>
      </c>
      <c r="I222" s="74">
        <v>0</v>
      </c>
      <c r="J222" s="74"/>
      <c r="K222" s="75">
        <f t="shared" si="158"/>
        <v>0</v>
      </c>
      <c r="L222" s="75">
        <f t="shared" si="159"/>
        <v>0</v>
      </c>
      <c r="M222" s="72"/>
    </row>
    <row r="223" spans="1:13" s="9" customFormat="1" ht="24.95" customHeight="1">
      <c r="A223" s="71" t="s">
        <v>139</v>
      </c>
      <c r="B223" s="72" t="s">
        <v>140</v>
      </c>
      <c r="C223" s="73" t="s">
        <v>67</v>
      </c>
      <c r="D223" s="73">
        <v>30</v>
      </c>
      <c r="E223" s="74"/>
      <c r="F223" s="74">
        <f t="shared" si="156"/>
        <v>0</v>
      </c>
      <c r="G223" s="74"/>
      <c r="H223" s="74">
        <f t="shared" si="157"/>
        <v>0</v>
      </c>
      <c r="I223" s="74">
        <v>0</v>
      </c>
      <c r="J223" s="74"/>
      <c r="K223" s="75">
        <f t="shared" si="158"/>
        <v>0</v>
      </c>
      <c r="L223" s="75">
        <f t="shared" si="159"/>
        <v>0</v>
      </c>
      <c r="M223" s="72"/>
    </row>
    <row r="224" spans="1:13" s="9" customFormat="1" ht="24.95" customHeight="1">
      <c r="A224" s="71"/>
      <c r="B224" s="72"/>
      <c r="C224" s="73"/>
      <c r="D224" s="73"/>
      <c r="E224" s="74"/>
      <c r="F224" s="74"/>
      <c r="G224" s="74"/>
      <c r="H224" s="74"/>
      <c r="I224" s="74"/>
      <c r="J224" s="74"/>
      <c r="K224" s="75"/>
      <c r="L224" s="75"/>
      <c r="M224" s="72"/>
    </row>
    <row r="225" spans="1:13" s="9" customFormat="1" ht="24.95" customHeight="1">
      <c r="A225" s="158" t="s">
        <v>94</v>
      </c>
      <c r="B225" s="159"/>
      <c r="C225" s="76"/>
      <c r="D225" s="107"/>
      <c r="E225" s="108"/>
      <c r="F225" s="108">
        <f>SUM(F218:F224)</f>
        <v>0</v>
      </c>
      <c r="G225" s="108"/>
      <c r="H225" s="108">
        <f>SUM(H218:H224)</f>
        <v>0</v>
      </c>
      <c r="I225" s="108"/>
      <c r="J225" s="108">
        <f>SUM(J218:J224)</f>
        <v>0</v>
      </c>
      <c r="K225" s="109"/>
      <c r="L225" s="108">
        <f>SUM(L218:L224)</f>
        <v>0</v>
      </c>
      <c r="M225" s="72"/>
    </row>
    <row r="226" spans="1:13" s="9" customFormat="1" ht="24.95" customHeight="1">
      <c r="A226" s="71"/>
      <c r="B226" s="72"/>
      <c r="C226" s="76"/>
      <c r="D226" s="107"/>
      <c r="E226" s="108"/>
      <c r="F226" s="108"/>
      <c r="G226" s="108"/>
      <c r="H226" s="108"/>
      <c r="I226" s="108"/>
      <c r="J226" s="108"/>
      <c r="K226" s="109"/>
      <c r="L226" s="108"/>
      <c r="M226" s="72"/>
    </row>
    <row r="227" spans="1:13" s="9" customFormat="1" ht="24.95" customHeight="1">
      <c r="A227" s="71"/>
      <c r="B227" s="72"/>
      <c r="C227" s="76"/>
      <c r="D227" s="107"/>
      <c r="E227" s="108"/>
      <c r="F227" s="108"/>
      <c r="G227" s="108"/>
      <c r="H227" s="108"/>
      <c r="I227" s="108"/>
      <c r="J227" s="108"/>
      <c r="K227" s="109"/>
      <c r="L227" s="108"/>
      <c r="M227" s="72"/>
    </row>
    <row r="228" spans="1:13" s="9" customFormat="1" ht="24.95" customHeight="1">
      <c r="A228" s="71"/>
      <c r="B228" s="72"/>
      <c r="C228" s="76"/>
      <c r="D228" s="107"/>
      <c r="E228" s="108"/>
      <c r="F228" s="108"/>
      <c r="G228" s="108"/>
      <c r="H228" s="108"/>
      <c r="I228" s="108"/>
      <c r="J228" s="108"/>
      <c r="K228" s="109"/>
      <c r="L228" s="108"/>
      <c r="M228" s="72"/>
    </row>
    <row r="229" spans="1:13" s="9" customFormat="1" ht="24.95" customHeight="1">
      <c r="A229" s="71"/>
      <c r="B229" s="72"/>
      <c r="C229" s="76"/>
      <c r="D229" s="107"/>
      <c r="E229" s="108"/>
      <c r="F229" s="108"/>
      <c r="G229" s="108"/>
      <c r="H229" s="108"/>
      <c r="I229" s="108"/>
      <c r="J229" s="108"/>
      <c r="K229" s="109"/>
      <c r="L229" s="108"/>
      <c r="M229" s="72"/>
    </row>
    <row r="230" spans="1:13" s="9" customFormat="1" ht="24.95" customHeight="1">
      <c r="A230" s="158" t="s">
        <v>166</v>
      </c>
      <c r="B230" s="159"/>
      <c r="C230" s="76"/>
      <c r="D230" s="107"/>
      <c r="E230" s="108"/>
      <c r="F230" s="108">
        <f>F225+F216+F198</f>
        <v>0</v>
      </c>
      <c r="G230" s="108"/>
      <c r="H230" s="108">
        <f>H225+H216+H198</f>
        <v>0</v>
      </c>
      <c r="I230" s="108"/>
      <c r="J230" s="108">
        <f>J225+J216+J198</f>
        <v>0</v>
      </c>
      <c r="K230" s="109"/>
      <c r="L230" s="108">
        <f>L225+L216+L198</f>
        <v>0</v>
      </c>
      <c r="M230" s="72"/>
    </row>
    <row r="231" spans="1:13" s="9" customFormat="1" ht="24.95" customHeight="1">
      <c r="A231" s="66" t="s">
        <v>176</v>
      </c>
      <c r="B231" s="67"/>
      <c r="C231" s="68"/>
      <c r="D231" s="69"/>
      <c r="E231" s="70"/>
      <c r="F231" s="70"/>
      <c r="G231" s="70"/>
      <c r="H231" s="70"/>
      <c r="I231" s="70"/>
      <c r="J231" s="70"/>
      <c r="K231" s="70"/>
      <c r="L231" s="70"/>
      <c r="M231" s="70"/>
    </row>
    <row r="232" spans="1:13" s="9" customFormat="1" ht="24.95" customHeight="1">
      <c r="A232" s="71" t="s">
        <v>178</v>
      </c>
      <c r="B232" s="72" t="s">
        <v>179</v>
      </c>
      <c r="C232" s="72" t="s">
        <v>70</v>
      </c>
      <c r="D232" s="73">
        <v>30</v>
      </c>
      <c r="E232" s="74"/>
      <c r="F232" s="74">
        <f t="shared" ref="F232:F234" si="164">INT(D232*E232)</f>
        <v>0</v>
      </c>
      <c r="G232" s="74"/>
      <c r="H232" s="74">
        <f t="shared" ref="H232:H234" si="165">INT(D232*G232)</f>
        <v>0</v>
      </c>
      <c r="I232" s="74">
        <v>0</v>
      </c>
      <c r="J232" s="74">
        <f t="shared" ref="J232:J234" si="166">INT(D232*I232)</f>
        <v>0</v>
      </c>
      <c r="K232" s="75">
        <f t="shared" ref="K232:K234" si="167">E232+G232+I232</f>
        <v>0</v>
      </c>
      <c r="L232" s="75">
        <f t="shared" ref="L232:L234" si="168">F232+H232+J232</f>
        <v>0</v>
      </c>
      <c r="M232" s="70"/>
    </row>
    <row r="233" spans="1:13" s="9" customFormat="1" ht="24.95" customHeight="1">
      <c r="A233" s="71" t="s">
        <v>81</v>
      </c>
      <c r="B233" s="72" t="s">
        <v>180</v>
      </c>
      <c r="C233" s="72" t="s">
        <v>70</v>
      </c>
      <c r="D233" s="73">
        <v>20</v>
      </c>
      <c r="E233" s="74"/>
      <c r="F233" s="74">
        <f t="shared" si="164"/>
        <v>0</v>
      </c>
      <c r="G233" s="74"/>
      <c r="H233" s="74">
        <f t="shared" si="165"/>
        <v>0</v>
      </c>
      <c r="I233" s="74">
        <v>0</v>
      </c>
      <c r="J233" s="74">
        <f t="shared" si="166"/>
        <v>0</v>
      </c>
      <c r="K233" s="75">
        <f t="shared" si="167"/>
        <v>0</v>
      </c>
      <c r="L233" s="75">
        <f t="shared" si="168"/>
        <v>0</v>
      </c>
      <c r="M233" s="72"/>
    </row>
    <row r="234" spans="1:13" s="9" customFormat="1" ht="24.95" customHeight="1">
      <c r="A234" s="71" t="s">
        <v>210</v>
      </c>
      <c r="B234" s="72" t="s">
        <v>211</v>
      </c>
      <c r="C234" s="72" t="s">
        <v>152</v>
      </c>
      <c r="D234" s="73">
        <v>578</v>
      </c>
      <c r="E234" s="74"/>
      <c r="F234" s="74">
        <f t="shared" si="164"/>
        <v>0</v>
      </c>
      <c r="G234" s="74"/>
      <c r="H234" s="74">
        <f t="shared" si="165"/>
        <v>0</v>
      </c>
      <c r="I234" s="74">
        <v>0</v>
      </c>
      <c r="J234" s="74">
        <f t="shared" si="166"/>
        <v>0</v>
      </c>
      <c r="K234" s="75">
        <f t="shared" si="167"/>
        <v>0</v>
      </c>
      <c r="L234" s="75">
        <f t="shared" si="168"/>
        <v>0</v>
      </c>
      <c r="M234" s="72"/>
    </row>
    <row r="235" spans="1:13" s="9" customFormat="1" ht="24.95" customHeight="1">
      <c r="A235" s="71" t="s">
        <v>183</v>
      </c>
      <c r="B235" s="72" t="s">
        <v>184</v>
      </c>
      <c r="C235" s="72" t="s">
        <v>24</v>
      </c>
      <c r="D235" s="73">
        <v>1</v>
      </c>
      <c r="E235" s="74"/>
      <c r="F235" s="74">
        <f t="shared" ref="F235" si="169">INT(D235*E235)</f>
        <v>0</v>
      </c>
      <c r="G235" s="74"/>
      <c r="H235" s="74">
        <f t="shared" ref="H235" si="170">INT(D235*G235)</f>
        <v>0</v>
      </c>
      <c r="I235" s="74">
        <v>0</v>
      </c>
      <c r="J235" s="74">
        <f t="shared" ref="J235" si="171">INT(D235*I235)</f>
        <v>0</v>
      </c>
      <c r="K235" s="75">
        <f t="shared" ref="K235" si="172">E235+G235+I235</f>
        <v>0</v>
      </c>
      <c r="L235" s="75">
        <f t="shared" ref="L235" si="173">F235+H235+J235</f>
        <v>0</v>
      </c>
      <c r="M235" s="72"/>
    </row>
    <row r="236" spans="1:13" s="9" customFormat="1" ht="24.95" customHeight="1">
      <c r="A236" s="117" t="s">
        <v>215</v>
      </c>
      <c r="B236" s="72"/>
      <c r="C236" s="72"/>
      <c r="D236" s="73"/>
      <c r="E236" s="74"/>
      <c r="F236" s="74"/>
      <c r="G236" s="74"/>
      <c r="H236" s="74"/>
      <c r="I236" s="74"/>
      <c r="J236" s="74"/>
      <c r="K236" s="75"/>
      <c r="L236" s="75"/>
      <c r="M236" s="72"/>
    </row>
    <row r="237" spans="1:13" s="9" customFormat="1" ht="24.95" customHeight="1">
      <c r="A237" s="71"/>
      <c r="B237" s="72"/>
      <c r="C237" s="72"/>
      <c r="D237" s="73"/>
      <c r="E237" s="74"/>
      <c r="F237" s="74"/>
      <c r="G237" s="74"/>
      <c r="H237" s="74"/>
      <c r="I237" s="74"/>
      <c r="J237" s="74"/>
      <c r="K237" s="75"/>
      <c r="L237" s="75"/>
      <c r="M237" s="72"/>
    </row>
    <row r="238" spans="1:13" s="9" customFormat="1" ht="24.95" customHeight="1">
      <c r="A238" s="117" t="s">
        <v>212</v>
      </c>
      <c r="B238" s="72"/>
      <c r="C238" s="72"/>
      <c r="D238" s="73"/>
      <c r="E238" s="74"/>
      <c r="F238" s="74"/>
      <c r="G238" s="74"/>
      <c r="H238" s="74"/>
      <c r="I238" s="74"/>
      <c r="J238" s="74"/>
      <c r="K238" s="75"/>
      <c r="L238" s="75"/>
      <c r="M238" s="72"/>
    </row>
    <row r="239" spans="1:13" s="9" customFormat="1" ht="24.95" customHeight="1">
      <c r="A239" s="117" t="s">
        <v>213</v>
      </c>
      <c r="B239" s="72"/>
      <c r="C239" s="72"/>
      <c r="D239" s="73"/>
      <c r="E239" s="74"/>
      <c r="F239" s="74"/>
      <c r="G239" s="74"/>
      <c r="H239" s="74"/>
      <c r="I239" s="74"/>
      <c r="J239" s="74"/>
      <c r="K239" s="75"/>
      <c r="L239" s="75"/>
      <c r="M239" s="72"/>
    </row>
    <row r="240" spans="1:13" s="9" customFormat="1" ht="24.95" customHeight="1">
      <c r="A240" s="117" t="s">
        <v>214</v>
      </c>
      <c r="B240" s="72"/>
      <c r="C240" s="72"/>
      <c r="D240" s="73"/>
      <c r="E240" s="74"/>
      <c r="F240" s="74"/>
      <c r="G240" s="74"/>
      <c r="H240" s="74"/>
      <c r="I240" s="74"/>
      <c r="J240" s="74"/>
      <c r="K240" s="75"/>
      <c r="L240" s="75"/>
      <c r="M240" s="72"/>
    </row>
    <row r="241" spans="1:13" s="9" customFormat="1" ht="24.95" customHeight="1">
      <c r="A241" s="71"/>
      <c r="B241" s="72"/>
      <c r="C241" s="72"/>
      <c r="D241" s="73"/>
      <c r="E241" s="74"/>
      <c r="F241" s="74"/>
      <c r="G241" s="74"/>
      <c r="H241" s="74"/>
      <c r="I241" s="74"/>
      <c r="J241" s="74"/>
      <c r="K241" s="75"/>
      <c r="L241" s="75"/>
      <c r="M241" s="72"/>
    </row>
    <row r="242" spans="1:13" s="9" customFormat="1" ht="24.95" customHeight="1">
      <c r="A242" s="71"/>
      <c r="B242" s="72"/>
      <c r="C242" s="72"/>
      <c r="D242" s="73"/>
      <c r="E242" s="74"/>
      <c r="F242" s="74"/>
      <c r="G242" s="74"/>
      <c r="H242" s="74"/>
      <c r="I242" s="74"/>
      <c r="J242" s="74"/>
      <c r="K242" s="75"/>
      <c r="L242" s="75"/>
      <c r="M242" s="72"/>
    </row>
    <row r="243" spans="1:13" s="9" customFormat="1" ht="24.95" customHeight="1">
      <c r="A243" s="71"/>
      <c r="B243" s="72"/>
      <c r="C243" s="72"/>
      <c r="D243" s="73"/>
      <c r="E243" s="74"/>
      <c r="F243" s="74"/>
      <c r="G243" s="74"/>
      <c r="H243" s="74"/>
      <c r="I243" s="74"/>
      <c r="J243" s="74"/>
      <c r="K243" s="75"/>
      <c r="L243" s="75"/>
      <c r="M243" s="72"/>
    </row>
    <row r="244" spans="1:13" s="9" customFormat="1" ht="24.95" customHeight="1">
      <c r="A244" s="158" t="s">
        <v>177</v>
      </c>
      <c r="B244" s="159"/>
      <c r="C244" s="76"/>
      <c r="D244" s="107"/>
      <c r="E244" s="108"/>
      <c r="F244" s="108">
        <f>SUM(F232:F243)</f>
        <v>0</v>
      </c>
      <c r="G244" s="108"/>
      <c r="H244" s="108">
        <f>SUM(H232:H243)</f>
        <v>0</v>
      </c>
      <c r="I244" s="108"/>
      <c r="J244" s="108">
        <f>SUM(J232:J243)</f>
        <v>0</v>
      </c>
      <c r="K244" s="109"/>
      <c r="L244" s="108">
        <f>SUM(L232:L243)</f>
        <v>0</v>
      </c>
      <c r="M244" s="72"/>
    </row>
    <row r="245" spans="1:13" s="9" customFormat="1" ht="24.95" customHeight="1">
      <c r="A245" s="118"/>
      <c r="B245" s="118"/>
      <c r="C245" s="118"/>
      <c r="D245" s="119"/>
      <c r="E245" s="120"/>
      <c r="F245" s="120"/>
      <c r="G245" s="120"/>
      <c r="H245" s="120"/>
      <c r="I245" s="120"/>
      <c r="J245" s="120"/>
      <c r="K245" s="121"/>
      <c r="L245" s="120"/>
      <c r="M245" s="122"/>
    </row>
    <row r="246" spans="1:13" s="9" customFormat="1" ht="24.95" customHeight="1">
      <c r="A246" s="118"/>
      <c r="B246" s="118"/>
      <c r="C246" s="118"/>
      <c r="D246" s="119"/>
      <c r="E246" s="120"/>
      <c r="F246" s="120"/>
      <c r="G246" s="120"/>
      <c r="H246" s="120"/>
      <c r="I246" s="120"/>
      <c r="J246" s="120"/>
      <c r="K246" s="121"/>
      <c r="L246" s="120"/>
      <c r="M246" s="122"/>
    </row>
    <row r="247" spans="1:13" s="9" customFormat="1" ht="24.95" customHeight="1">
      <c r="A247" s="66" t="s">
        <v>217</v>
      </c>
      <c r="B247" s="72"/>
      <c r="C247" s="72"/>
      <c r="D247" s="73"/>
      <c r="E247" s="70"/>
      <c r="F247" s="70"/>
      <c r="G247" s="70"/>
      <c r="H247" s="70"/>
      <c r="I247" s="70"/>
      <c r="J247" s="70"/>
      <c r="K247" s="70"/>
      <c r="L247" s="70"/>
      <c r="M247" s="122"/>
    </row>
    <row r="248" spans="1:13" s="9" customFormat="1" ht="24.95" customHeight="1">
      <c r="A248" s="71" t="s">
        <v>218</v>
      </c>
      <c r="B248" s="116" t="s">
        <v>219</v>
      </c>
      <c r="C248" s="72" t="s">
        <v>152</v>
      </c>
      <c r="D248" s="73">
        <v>23</v>
      </c>
      <c r="E248" s="74"/>
      <c r="F248" s="74">
        <f t="shared" ref="F248:F250" si="174">INT(D248*E248)</f>
        <v>0</v>
      </c>
      <c r="G248" s="74"/>
      <c r="H248" s="74">
        <f t="shared" ref="H248:H250" si="175">INT(D248*G248)</f>
        <v>0</v>
      </c>
      <c r="I248" s="74">
        <v>0</v>
      </c>
      <c r="J248" s="74">
        <f t="shared" ref="J248:J250" si="176">INT(D248*I248)</f>
        <v>0</v>
      </c>
      <c r="K248" s="75">
        <f t="shared" ref="K248:K250" si="177">E248+G248+I248</f>
        <v>0</v>
      </c>
      <c r="L248" s="75">
        <f t="shared" ref="L248:L250" si="178">F248+H248+J248</f>
        <v>0</v>
      </c>
      <c r="M248" s="122"/>
    </row>
    <row r="249" spans="1:13" s="9" customFormat="1" ht="24.95" customHeight="1">
      <c r="A249" s="71" t="s">
        <v>218</v>
      </c>
      <c r="B249" s="116" t="s">
        <v>220</v>
      </c>
      <c r="C249" s="72" t="s">
        <v>152</v>
      </c>
      <c r="D249" s="73">
        <v>8</v>
      </c>
      <c r="E249" s="74"/>
      <c r="F249" s="74">
        <f t="shared" si="174"/>
        <v>0</v>
      </c>
      <c r="G249" s="74"/>
      <c r="H249" s="74">
        <f t="shared" si="175"/>
        <v>0</v>
      </c>
      <c r="I249" s="74">
        <v>0</v>
      </c>
      <c r="J249" s="74">
        <f t="shared" si="176"/>
        <v>0</v>
      </c>
      <c r="K249" s="75">
        <f t="shared" si="177"/>
        <v>0</v>
      </c>
      <c r="L249" s="75">
        <f t="shared" si="178"/>
        <v>0</v>
      </c>
      <c r="M249" s="122"/>
    </row>
    <row r="250" spans="1:13" s="9" customFormat="1" ht="24.95" customHeight="1">
      <c r="A250" s="71" t="s">
        <v>221</v>
      </c>
      <c r="B250" s="116" t="s">
        <v>222</v>
      </c>
      <c r="C250" s="72" t="s">
        <v>152</v>
      </c>
      <c r="D250" s="73">
        <v>31</v>
      </c>
      <c r="E250" s="74"/>
      <c r="F250" s="74">
        <f t="shared" si="174"/>
        <v>0</v>
      </c>
      <c r="G250" s="74"/>
      <c r="H250" s="74">
        <f t="shared" si="175"/>
        <v>0</v>
      </c>
      <c r="I250" s="74">
        <v>0</v>
      </c>
      <c r="J250" s="74">
        <f t="shared" si="176"/>
        <v>0</v>
      </c>
      <c r="K250" s="75">
        <f t="shared" si="177"/>
        <v>0</v>
      </c>
      <c r="L250" s="75">
        <f t="shared" si="178"/>
        <v>0</v>
      </c>
      <c r="M250" s="122"/>
    </row>
    <row r="251" spans="1:13" s="9" customFormat="1" ht="24.95" customHeight="1">
      <c r="A251" s="71"/>
      <c r="B251" s="72"/>
      <c r="C251" s="72"/>
      <c r="D251" s="73"/>
      <c r="E251" s="74"/>
      <c r="F251" s="74"/>
      <c r="G251" s="74"/>
      <c r="H251" s="74"/>
      <c r="I251" s="74"/>
      <c r="J251" s="74"/>
      <c r="K251" s="75"/>
      <c r="L251" s="75"/>
      <c r="M251" s="122"/>
    </row>
    <row r="252" spans="1:13" s="9" customFormat="1" ht="24.95" customHeight="1">
      <c r="A252" s="158" t="s">
        <v>223</v>
      </c>
      <c r="B252" s="159"/>
      <c r="C252" s="76"/>
      <c r="D252" s="107"/>
      <c r="E252" s="108"/>
      <c r="F252" s="108">
        <f>SUM(F248:F250)</f>
        <v>0</v>
      </c>
      <c r="G252" s="108">
        <f t="shared" ref="G252:L252" si="179">SUM(G248:G250)</f>
        <v>0</v>
      </c>
      <c r="H252" s="108">
        <f t="shared" si="179"/>
        <v>0</v>
      </c>
      <c r="I252" s="108">
        <f t="shared" si="179"/>
        <v>0</v>
      </c>
      <c r="J252" s="108">
        <f t="shared" si="179"/>
        <v>0</v>
      </c>
      <c r="K252" s="108"/>
      <c r="L252" s="108">
        <f t="shared" si="179"/>
        <v>0</v>
      </c>
      <c r="M252" s="122"/>
    </row>
    <row r="253" spans="1:13" s="9" customFormat="1" ht="24.95" customHeight="1">
      <c r="A253" s="118"/>
      <c r="B253" s="118"/>
      <c r="C253" s="118"/>
      <c r="D253" s="119"/>
      <c r="E253" s="120"/>
      <c r="F253" s="120"/>
      <c r="G253" s="120"/>
      <c r="H253" s="120"/>
      <c r="I253" s="120"/>
      <c r="J253" s="120"/>
      <c r="K253" s="121"/>
      <c r="L253" s="120"/>
      <c r="M253" s="122"/>
    </row>
    <row r="254" spans="1:13" s="9" customFormat="1" ht="24.95" customHeight="1">
      <c r="A254" s="118"/>
      <c r="B254" s="118"/>
      <c r="C254" s="118"/>
      <c r="D254" s="119"/>
      <c r="E254" s="120"/>
      <c r="F254" s="120"/>
      <c r="G254" s="120"/>
      <c r="H254" s="120"/>
      <c r="I254" s="120"/>
      <c r="J254" s="120"/>
      <c r="K254" s="121"/>
      <c r="L254" s="120"/>
      <c r="M254" s="122"/>
    </row>
    <row r="255" spans="1:13" s="9" customFormat="1" ht="24.95" customHeight="1">
      <c r="A255" s="118"/>
      <c r="B255" s="118"/>
      <c r="C255" s="118"/>
      <c r="D255" s="119"/>
      <c r="E255" s="120"/>
      <c r="F255" s="120"/>
      <c r="G255" s="120"/>
      <c r="H255" s="120"/>
      <c r="I255" s="120"/>
      <c r="J255" s="120"/>
      <c r="K255" s="121"/>
      <c r="L255" s="120"/>
      <c r="M255" s="122"/>
    </row>
    <row r="256" spans="1:13" s="9" customFormat="1" ht="24.95" customHeight="1">
      <c r="A256" s="118"/>
      <c r="B256" s="118"/>
      <c r="C256" s="118"/>
      <c r="D256" s="119"/>
      <c r="E256" s="120"/>
      <c r="F256" s="120"/>
      <c r="G256" s="120"/>
      <c r="H256" s="120"/>
      <c r="I256" s="120"/>
      <c r="J256" s="120"/>
      <c r="K256" s="121"/>
      <c r="L256" s="120"/>
      <c r="M256" s="122"/>
    </row>
    <row r="257" spans="1:13" s="9" customFormat="1" ht="24.95" customHeight="1">
      <c r="A257" s="118"/>
      <c r="B257" s="118"/>
      <c r="C257" s="118"/>
      <c r="D257" s="119"/>
      <c r="E257" s="120"/>
      <c r="F257" s="120"/>
      <c r="G257" s="120"/>
      <c r="H257" s="120"/>
      <c r="I257" s="120"/>
      <c r="J257" s="120"/>
      <c r="K257" s="121"/>
      <c r="L257" s="120"/>
      <c r="M257" s="122"/>
    </row>
    <row r="258" spans="1:13" s="9" customFormat="1" ht="24.95" customHeight="1">
      <c r="A258" s="118"/>
      <c r="B258" s="118"/>
      <c r="C258" s="118"/>
      <c r="D258" s="119"/>
      <c r="E258" s="120"/>
      <c r="F258" s="120"/>
      <c r="G258" s="120"/>
      <c r="H258" s="120"/>
      <c r="I258" s="120"/>
      <c r="J258" s="120"/>
      <c r="K258" s="121"/>
      <c r="L258" s="120"/>
      <c r="M258" s="122"/>
    </row>
    <row r="259" spans="1:13" s="9" customFormat="1" ht="24.95" customHeight="1"/>
  </sheetData>
  <mergeCells count="27">
    <mergeCell ref="A104:B104"/>
    <mergeCell ref="A117:B117"/>
    <mergeCell ref="A125:B125"/>
    <mergeCell ref="A146:B146"/>
    <mergeCell ref="A244:B244"/>
    <mergeCell ref="A180:B180"/>
    <mergeCell ref="A188:B188"/>
    <mergeCell ref="A198:B198"/>
    <mergeCell ref="A216:B216"/>
    <mergeCell ref="A225:B225"/>
    <mergeCell ref="A230:B230"/>
    <mergeCell ref="A252:B252"/>
    <mergeCell ref="G3:H3"/>
    <mergeCell ref="I3:J3"/>
    <mergeCell ref="K3:L3"/>
    <mergeCell ref="M3:M4"/>
    <mergeCell ref="A3:A4"/>
    <mergeCell ref="B3:B4"/>
    <mergeCell ref="C3:C4"/>
    <mergeCell ref="D3:D4"/>
    <mergeCell ref="E3:F3"/>
    <mergeCell ref="A167:B167"/>
    <mergeCell ref="A20:B20"/>
    <mergeCell ref="A62:B62"/>
    <mergeCell ref="A54:B54"/>
    <mergeCell ref="A41:B41"/>
    <mergeCell ref="A83:B83"/>
  </mergeCells>
  <phoneticPr fontId="3" type="noConversion"/>
  <printOptions horizontalCentered="1"/>
  <pageMargins left="0.47244094488188981" right="0.31496062992125984" top="0.74803149606299213" bottom="0.51181102362204722" header="0.51181102362204722" footer="0.31496062992125984"/>
  <pageSetup paperSize="9" scale="99" orientation="landscape" r:id="rId1"/>
  <headerFooter alignWithMargins="0">
    <oddFooter>&amp;C&amp;"굴림체,보통"&amp;8&amp;P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표지</vt:lpstr>
      <vt:lpstr>원가</vt:lpstr>
      <vt:lpstr>집계표</vt:lpstr>
      <vt:lpstr>내역서</vt:lpstr>
      <vt:lpstr>내역서!Print_Area</vt:lpstr>
      <vt:lpstr>원가!Print_Area</vt:lpstr>
      <vt:lpstr>집계표!Print_Area</vt:lpstr>
      <vt:lpstr>표지!Print_Area</vt:lpstr>
      <vt:lpstr>집계표!Print_Titles</vt:lpstr>
    </vt:vector>
  </TitlesOfParts>
  <Company>UJIN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JHS</dc:creator>
  <cp:lastModifiedBy>LIONS</cp:lastModifiedBy>
  <cp:lastPrinted>2026-01-12T07:01:29Z</cp:lastPrinted>
  <dcterms:created xsi:type="dcterms:W3CDTF">2005-02-15T05:35:25Z</dcterms:created>
  <dcterms:modified xsi:type="dcterms:W3CDTF">2026-01-14T04:34:37Z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